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codeName="ThisWorkbook" autoCompressPictures="0"/>
  <bookViews>
    <workbookView xWindow="240" yWindow="80" windowWidth="20120" windowHeight="8000"/>
  </bookViews>
  <sheets>
    <sheet name="Budget to Actual" sheetId="1" r:id="rId1"/>
    <sheet name="Balance Sheet" sheetId="2" r:id="rId2"/>
  </sheets>
  <definedNames>
    <definedName name="_xlnm.Print_Titles" localSheetId="0">'Budget to Actual'!$1:$1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" l="1"/>
  <c r="B19" i="2"/>
  <c r="J52" i="1"/>
  <c r="J11" i="1"/>
  <c r="J10" i="1"/>
  <c r="J9" i="1"/>
  <c r="J8" i="1"/>
  <c r="J66" i="1"/>
  <c r="J65" i="1"/>
  <c r="J64" i="1"/>
  <c r="F4" i="1"/>
  <c r="J4" i="1"/>
  <c r="C125" i="1"/>
  <c r="E10" i="1"/>
  <c r="E9" i="1"/>
  <c r="B125" i="1"/>
  <c r="B31" i="2"/>
  <c r="B39" i="2"/>
  <c r="C39" i="2"/>
  <c r="C31" i="2"/>
  <c r="C14" i="2"/>
  <c r="B14" i="2"/>
  <c r="J122" i="1"/>
  <c r="J119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74" i="1"/>
  <c r="J73" i="1"/>
  <c r="J71" i="1"/>
  <c r="J72" i="1"/>
  <c r="J69" i="1"/>
  <c r="J68" i="1"/>
  <c r="J67" i="1"/>
  <c r="J63" i="1"/>
  <c r="J62" i="1"/>
  <c r="J59" i="1"/>
  <c r="J58" i="1"/>
  <c r="J56" i="1"/>
  <c r="J55" i="1"/>
  <c r="J54" i="1"/>
  <c r="J53" i="1"/>
  <c r="J51" i="1"/>
  <c r="J47" i="1"/>
  <c r="J45" i="1"/>
  <c r="J42" i="1"/>
  <c r="J41" i="1"/>
  <c r="J38" i="1"/>
  <c r="J36" i="1"/>
  <c r="J35" i="1"/>
  <c r="J34" i="1"/>
  <c r="J33" i="1"/>
  <c r="J32" i="1"/>
  <c r="J31" i="1"/>
  <c r="J30" i="1"/>
  <c r="J29" i="1"/>
  <c r="J28" i="1"/>
  <c r="J26" i="1"/>
  <c r="J25" i="1"/>
  <c r="J18" i="1"/>
  <c r="J17" i="1"/>
  <c r="J16" i="1"/>
  <c r="J15" i="1"/>
  <c r="J14" i="1"/>
  <c r="J13" i="1"/>
  <c r="J12" i="1"/>
  <c r="E122" i="1"/>
  <c r="E119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F96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8" i="1"/>
  <c r="E77" i="1"/>
  <c r="E76" i="1"/>
  <c r="E75" i="1"/>
  <c r="E74" i="1"/>
  <c r="E73" i="1"/>
  <c r="E72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1" i="1"/>
  <c r="E49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33" i="1"/>
  <c r="E32" i="1"/>
  <c r="E31" i="1"/>
  <c r="E30" i="1"/>
  <c r="E29" i="1"/>
  <c r="E28" i="1"/>
  <c r="F28" i="1"/>
  <c r="E27" i="1"/>
  <c r="E26" i="1"/>
  <c r="F26" i="1"/>
  <c r="E25" i="1"/>
  <c r="F25" i="1"/>
  <c r="E19" i="1"/>
  <c r="E18" i="1"/>
  <c r="E17" i="1"/>
  <c r="E16" i="1"/>
  <c r="E15" i="1"/>
  <c r="E14" i="1"/>
  <c r="E13" i="1"/>
  <c r="E12" i="1"/>
  <c r="E11" i="1"/>
  <c r="E7" i="1"/>
  <c r="E6" i="1"/>
  <c r="E5" i="1"/>
  <c r="J5" i="1"/>
  <c r="I137" i="1"/>
  <c r="I132" i="1"/>
  <c r="I125" i="1"/>
  <c r="I20" i="1"/>
  <c r="I21" i="1"/>
  <c r="E21" i="1"/>
  <c r="E20" i="1"/>
  <c r="B21" i="2"/>
  <c r="B40" i="2"/>
  <c r="C21" i="2"/>
  <c r="C40" i="2"/>
  <c r="C42" i="2"/>
  <c r="I127" i="1"/>
  <c r="I139" i="1"/>
  <c r="I143" i="1"/>
  <c r="B42" i="2"/>
  <c r="J141" i="1"/>
  <c r="F141" i="1"/>
  <c r="J137" i="1"/>
  <c r="H137" i="1"/>
  <c r="E137" i="1"/>
  <c r="F137" i="1"/>
  <c r="C137" i="1"/>
  <c r="B137" i="1"/>
  <c r="J136" i="1"/>
  <c r="F136" i="1"/>
  <c r="F135" i="1"/>
  <c r="J132" i="1"/>
  <c r="H132" i="1"/>
  <c r="E132" i="1"/>
  <c r="F132" i="1"/>
  <c r="C132" i="1"/>
  <c r="B132" i="1"/>
  <c r="J131" i="1"/>
  <c r="F131" i="1"/>
  <c r="J130" i="1"/>
  <c r="F130" i="1"/>
  <c r="H125" i="1"/>
  <c r="J125" i="1"/>
  <c r="E125" i="1"/>
  <c r="F122" i="1"/>
  <c r="J120" i="1"/>
  <c r="F120" i="1"/>
  <c r="F119" i="1"/>
  <c r="J118" i="1"/>
  <c r="F118" i="1"/>
  <c r="J116" i="1"/>
  <c r="F116" i="1"/>
  <c r="J114" i="1"/>
  <c r="F114" i="1"/>
  <c r="J112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J95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J80" i="1"/>
  <c r="F80" i="1"/>
  <c r="F78" i="1"/>
  <c r="F77" i="1"/>
  <c r="F76" i="1"/>
  <c r="F75" i="1"/>
  <c r="F74" i="1"/>
  <c r="F73" i="1"/>
  <c r="F72" i="1"/>
  <c r="F71" i="1"/>
  <c r="F69" i="1"/>
  <c r="F68" i="1"/>
  <c r="F67" i="1"/>
  <c r="F66" i="1"/>
  <c r="F63" i="1"/>
  <c r="F62" i="1"/>
  <c r="J61" i="1"/>
  <c r="F61" i="1"/>
  <c r="J60" i="1"/>
  <c r="F60" i="1"/>
  <c r="F59" i="1"/>
  <c r="F58" i="1"/>
  <c r="J57" i="1"/>
  <c r="F57" i="1"/>
  <c r="F56" i="1"/>
  <c r="F55" i="1"/>
  <c r="F54" i="1"/>
  <c r="F53" i="1"/>
  <c r="F52" i="1"/>
  <c r="F51" i="1"/>
  <c r="J50" i="1"/>
  <c r="F50" i="1"/>
  <c r="J49" i="1"/>
  <c r="F49" i="1"/>
  <c r="F47" i="1"/>
  <c r="J46" i="1"/>
  <c r="F46" i="1"/>
  <c r="F45" i="1"/>
  <c r="J44" i="1"/>
  <c r="F44" i="1"/>
  <c r="J43" i="1"/>
  <c r="F43" i="1"/>
  <c r="F42" i="1"/>
  <c r="F41" i="1"/>
  <c r="J40" i="1"/>
  <c r="F40" i="1"/>
  <c r="J39" i="1"/>
  <c r="F39" i="1"/>
  <c r="F38" i="1"/>
  <c r="F36" i="1"/>
  <c r="F35" i="1"/>
  <c r="F34" i="1"/>
  <c r="F33" i="1"/>
  <c r="F32" i="1"/>
  <c r="F31" i="1"/>
  <c r="F30" i="1"/>
  <c r="F29" i="1"/>
  <c r="J27" i="1"/>
  <c r="F27" i="1"/>
  <c r="H21" i="1"/>
  <c r="H22" i="1"/>
  <c r="C21" i="1"/>
  <c r="C22" i="1"/>
  <c r="B21" i="1"/>
  <c r="B22" i="1"/>
  <c r="J20" i="1"/>
  <c r="F20" i="1"/>
  <c r="J19" i="1"/>
  <c r="F19" i="1"/>
  <c r="F18" i="1"/>
  <c r="F17" i="1"/>
  <c r="F16" i="1"/>
  <c r="F15" i="1"/>
  <c r="F14" i="1"/>
  <c r="F13" i="1"/>
  <c r="F12" i="1"/>
  <c r="F11" i="1"/>
  <c r="F10" i="1"/>
  <c r="F9" i="1"/>
  <c r="F8" i="1"/>
  <c r="J7" i="1"/>
  <c r="F7" i="1"/>
  <c r="J6" i="1"/>
  <c r="F6" i="1"/>
  <c r="F5" i="1"/>
  <c r="F21" i="1"/>
  <c r="C127" i="1"/>
  <c r="C139" i="1"/>
  <c r="C143" i="1"/>
  <c r="F125" i="1"/>
  <c r="H127" i="1"/>
  <c r="H139" i="1"/>
  <c r="B127" i="1"/>
  <c r="B139" i="1"/>
  <c r="B143" i="1"/>
  <c r="E22" i="1"/>
  <c r="F22" i="1"/>
  <c r="J22" i="1"/>
  <c r="J21" i="1"/>
  <c r="H143" i="1"/>
  <c r="J143" i="1"/>
  <c r="J139" i="1"/>
  <c r="E127" i="1"/>
  <c r="E139" i="1"/>
  <c r="F127" i="1"/>
  <c r="E143" i="1"/>
  <c r="F143" i="1"/>
  <c r="F139" i="1"/>
</calcChain>
</file>

<file path=xl/comments1.xml><?xml version="1.0" encoding="utf-8"?>
<comments xmlns="http://schemas.openxmlformats.org/spreadsheetml/2006/main">
  <authors>
    <author>MJCS DFO</author>
    <author>Sherah LeBoeuf</author>
  </authors>
  <commentList>
    <comment ref="A4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
1310  PreK Income:PreK Income from Individuals
1320  PreK Income:PreK Income from LEAs       </t>
        </r>
      </text>
    </comment>
    <comment ref="B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87060.00
1310  PreK Income:PreK Income from Individuals      0.00
1320  PreK Income:PreK Income from LEAs             0.00</t>
        </r>
      </text>
    </comment>
    <comment ref="C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87060.00
1310  PreK Income:PreK Income from Individuals      0.00
1320  PreK Income:PreK Income from LEAs             0.00</t>
        </r>
      </text>
    </comment>
    <comment ref="I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5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1500  Earnings on Investments                
1510  Earnings on Investments:Interest Earned</t>
        </r>
      </text>
    </comment>
    <comment ref="B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1500  Earnings on Investments                  0.00
1510  Earnings on Investments:Interest Earned  0.00</t>
        </r>
      </text>
    </comment>
    <comment ref="C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1500  Earnings on Investments                  0.00
1510  Earnings on Investments:Interest Earned  0.00</t>
        </r>
      </text>
    </comment>
    <comment ref="E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1500  Earnings on Investments                  0.00
1510  Earnings on Investments:Interest Earned  0.00</t>
        </r>
      </text>
    </comment>
    <comment ref="I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1500  Earnings on Investments                  0.00
1510  Earnings on Investments:Interest Earned  0.00</t>
        </r>
      </text>
    </comment>
    <comment ref="A6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1600  Food Service Income               
1600001  Food Service Income:Reimbursements
1600002  Food Service Income:Deposits      
1600003  Food Service Income:MFP USDA Match</t>
        </r>
      </text>
    </comment>
    <comment ref="B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1600  Food Service Income                   0.00
1600001  Food Service Income:Reimbursements    0.00
1600002  Food Service Income:Deposits        687.50
1600003  Food Service Income:MFP USDA Match    0.00</t>
        </r>
      </text>
    </comment>
    <comment ref="C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1600  Food Service Income                   0.00
1600001  Food Service Income:Reimbursements    0.00
1600002  Food Service Income:Deposits        602.00
1600003  Food Service Income:MFP USDA Match    0.00</t>
        </r>
      </text>
    </comment>
    <comment ref="E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1600  Food Service Income                    0.00
1600001  Food Service Income:Reimbursements     0.00
1600002  Food Service Income:Deposits        1289.50
1600003  Food Service Income:MFP USDA Match     0.00</t>
        </r>
      </text>
    </comment>
    <comment ref="I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1600  Food Service Income                      0.00
1600001  Food Service Income:Reimbursements  106922.00
1600002  Food Service Income:Deposits             0.00
1600003  Food Service Income:MFP USDA Match       0.00</t>
        </r>
      </text>
    </comment>
    <comment ref="A7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1920  Contributions and Donations                         
  1921  Special Events Income                               
1921-1  Special Events Income:Special Events Contributions  
1921-2  Special Events Income:Special Events Sales (Nongift)
  1922  Restricted Grants                                   
  1923  Restricted Donations                                </t>
        </r>
      </text>
    </comment>
    <comment ref="B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1920  Contributions and Donations                              40.00
  1921  Special Events Income                                     0.00
1921-1  Special Events Income:Special Events Contributions     5887.00
1921-2  Special Events Income:Special Events Sales (Nongift)  28015.67
  1922  Restricted Grants                                         0.00
  1923  Restricted Donations                                      0.00</t>
        </r>
      </text>
    </comment>
    <comment ref="C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1920  Contributions and Donations                           1136.51
  1921  Special Events Income                                    0.00
1921-1  Special Events Income:Special Events Contributions       1.68
1921-2  Special Events Income:Special Events Sales (Nongift)     0.00
  1922  Restricted Grants                                     4458.40
  1923  Restricted Donations                                     0.00</t>
        </r>
      </text>
    </comment>
    <comment ref="E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1920  Contributions and Donations                            1176.51
  1921  Special Events Income                                     0.00
1921-1  Special Events Income:Special Events Contributions     5888.68
1921-2  Special Events Income:Special Events Sales (Nongift)  28015.67
  1922  Restricted Grants                                      4458.40
  1923  Restricted Donations                                      0.00</t>
        </r>
      </text>
    </comment>
    <comment ref="I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1920  Contributions and Donations                               0.00
  1921  Special Events Income                                 40000.00
1921-1  Special Events Income:Special Events Contributions        0.00
1921-2  Special Events Income:Special Events Sales (Nongift)      0.00
  1922  Restricted Grants                                         0.00
  1923  Restricted Donations                                      0.00</t>
        </r>
      </text>
    </comment>
    <comment ref="E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1990  Miscellaneous                             
1940  Miscellaneous:Books and Supplies Sold     
1994  Miscellaneous:Credit Card Processing      
1995  Miscellaneous:Commissions                 
1996  Miscellaneous:NSF Charges                 
1999  Miscellaneous:Other Miscellaneous Revenues</t>
        </r>
      </text>
    </comment>
    <comment ref="B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1990  Miscellaneous                               417.50
1940  Miscellaneous:Books and Supplies Sold       900.00
1994  Miscellaneous:Credit Card Processing          0.00
1995  Miscellaneous:Commissions                     0.00
1996  Miscellaneous:NSF Charges                    25.00
1999  Miscellaneous:Other Miscellaneous Revenues    0.00</t>
        </r>
      </text>
    </comment>
    <comment ref="C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1990  Miscellaneous                               417.50
1940  Miscellaneous:Books and Supplies Sold       187.00
1994  Miscellaneous:Credit Card Processing          0.00
1995  Miscellaneous:Commissions                    81.31
1996  Miscellaneous:NSF Charges                     0.00
1999  Miscellaneous:Other Miscellaneous Revenues    0.01</t>
        </r>
      </text>
    </comment>
    <comment ref="E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1990  Miscellaneous                               1252.50
1940  Miscellaneous:Books and Supplies Sold       2499.00
1994  Miscellaneous:Credit Card Processing           0.00
1995  Miscellaneous:Commissions                     81.31
1996  Miscellaneous:NSF Charges                     25.00
1999  Miscellaneous:Other Miscellaneous Revenues     0.03</t>
        </r>
      </text>
    </comment>
    <comment ref="I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1990  Miscellaneous                               0.00
1940  Miscellaneous:Books and Supplies Sold       0.00
1994  Miscellaneous:Credit Card Processing        0.00
1995  Miscellaneous:Commissions                   0.00
1996  Miscellaneous:NSF Charges                   0.00
1999  Miscellaneous:Other Miscellaneous Revenues  0.00</t>
        </r>
      </text>
    </comment>
    <comment ref="A1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1991  Explorers Program Income                         
1992  Explorers Program Income:Explorers Refund Account</t>
        </r>
      </text>
    </comment>
    <comment ref="B1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1991  Explorers Program Income                           275.00
1992  Explorers Program Income:Explorers Refund Account    0.00</t>
        </r>
      </text>
    </comment>
    <comment ref="C1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1991  Explorers Program Income                           13480.00
1992  Explorers Program Income:Explorers Refund Account      0.00</t>
        </r>
      </text>
    </comment>
    <comment ref="E1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1991  Explorers Program Income                           21555.00
1992  Explorers Program Income:Explorers Refund Account      0.00</t>
        </r>
      </text>
    </comment>
    <comment ref="I1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1991  Explorers Program Income                           74932.00
1992  Explorers Program Income:Explorers Refund Account      0.00</t>
        </r>
      </text>
    </comment>
    <comment ref="E1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1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1999-  Local Base Aid (MFP)     
 3110  State Per Pupil Aid - MFP</t>
        </r>
      </text>
    </comment>
    <comment ref="B1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1999-  Local Base Aid (MFP)        95630.00
 3110  State Per Pupil Aid - MFP  101125.00</t>
        </r>
      </text>
    </comment>
    <comment ref="C1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1999-  Local Base Aid (MFP)        95630.00
 3110  State Per Pupil Aid - MFP  101125.00</t>
        </r>
      </text>
    </comment>
    <comment ref="E1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1999-  Local Base Aid (MFP)       357339.00
 3110  State Per Pupil Aid - MFP  378525.00</t>
        </r>
      </text>
    </comment>
    <comment ref="I1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1999-  Local Base Aid (MFP)             0.00
 3110  State Per Pupil Aid - MFP  1705261.00</t>
        </r>
      </text>
    </comment>
    <comment ref="E1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1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4530  IDEA               
4531  IDEA:IDEA- Part B  
4532  IDEA:IDEA Preschool</t>
        </r>
      </text>
    </comment>
    <comment ref="B1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4530  IDEA                     0.00
4531  IDEA:IDEA- Part B    12774.00
4532  IDEA:IDEA Preschool      0.00</t>
        </r>
      </text>
    </comment>
    <comment ref="C1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4530  IDEA                 0.00
4531  IDEA:IDEA- Part B    0.00
4532  IDEA:IDEA Preschool  0.00</t>
        </r>
      </text>
    </comment>
    <comment ref="E1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4530  IDEA                     0.00
4531  IDEA:IDEA- Part B    12774.00
4532  IDEA:IDEA Preschool      0.00</t>
        </r>
      </text>
    </comment>
    <comment ref="I1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4530  IDEA                 66631.00
4531  IDEA:IDEA- Part B        0.00
4532  IDEA:IDEA Preschool      0.00</t>
        </r>
      </text>
    </comment>
    <comment ref="E1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1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1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1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1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2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2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2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2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1121105  Salaries:Instructional:Kindergarten Teacher
1121111  Salaries:Instructional:First Grade Faculty 
1121112  Salaries:Instructional:Second Grade Faculty
1121113  Salaries:Instructional:3rd Grade Teacher   </t>
        </r>
      </text>
    </comment>
    <comment ref="B2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1121105  Salaries:Instructional:Kindergarten Teacher  10595.10
1121111  Salaries:Instructional:First Grade Faculty   11927.93
1121112  Salaries:Instructional:Second Grade Faculty   7844.16
1121113  Salaries:Instructional:3rd Grade Teacher      7861.32</t>
        </r>
      </text>
    </comment>
    <comment ref="C2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1121105  Salaries:Instructional:Kindergarten Teacher  11040.10
1121111  Salaries:Instructional:First Grade Faculty   11793.64
1121112  Salaries:Instructional:Second Grade Faculty   7844.16
1121113  Salaries:Instructional:3rd Grade Teacher      7861.32</t>
        </r>
      </text>
    </comment>
    <comment ref="E2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2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1121105  Salaries:Instructional:Kindergarten Teacher  33520.16
1121111  Salaries:Instructional:First Grade Faculty   36815.21
1121112  Salaries:Instructional:Second Grade Faculty  23732.48
1121113  Salaries:Instructional:3rd Grade Teacher     24183.96</t>
        </r>
      </text>
    </comment>
    <comment ref="I2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1121105  Salaries:Instructional:Kindergarten Teacher  370404.00
1121111  Salaries:Instructional:First Grade Faculty        0.00
1121112  Salaries:Instructional:Second Grade Faculty       0.00
1121113  Salaries:Instructional:3rd Grade Teacher          0.00</t>
        </r>
      </text>
    </comment>
    <comment ref="E2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2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1121490  Salaries:Instructional:Enrichment Faculty
1151490  Salaries:Aides:Enrichment Aides          </t>
        </r>
      </text>
    </comment>
    <comment ref="B2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1121490  Salaries:Instructional:Enrichment Faculty  15853.06
1151490  Salaries:Aides:Enrichment Aides                0.00</t>
        </r>
      </text>
    </comment>
    <comment ref="C2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1121490  Salaries:Instructional:Enrichment Faculty  15853.06
1151490  Salaries:Aides:Enrichment Aides                0.00</t>
        </r>
      </text>
    </comment>
    <comment ref="E2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2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1121490  Salaries:Instructional:Enrichment Faculty  51357.68
1151490  Salaries:Aides:Enrichment Aides                0.00</t>
        </r>
      </text>
    </comment>
    <comment ref="I2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1121490  Salaries:Instructional:Enrichment Faculty  151907.00
1151490  Salaries:Aides:Enrichment Aides                 0.00</t>
        </r>
      </text>
    </comment>
    <comment ref="A2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1121530  Salaries:Instructional:PreKindergarten Faculty
1151530  Salaries:Aides:PreKindergarten Aides          </t>
        </r>
      </text>
    </comment>
    <comment ref="B2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1121530  Salaries:Instructional:PreKindergarten Faculty  7679.32
1151530  Salaries:Aides:PreKindergarten Aides            3212.90</t>
        </r>
      </text>
    </comment>
    <comment ref="C2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1121530  Salaries:Instructional:PreKindergarten Faculty  7679.32
1151530  Salaries:Aides:PreKindergarten Aides            3212.90</t>
        </r>
      </text>
    </comment>
    <comment ref="E2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2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1121530  Salaries:Instructional:PreKindergarten Faculty  29744.68
1151530  Salaries:Aides:PreKindergarten Aides             9838.70</t>
        </r>
      </text>
    </comment>
    <comment ref="I2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1121530  Salaries:Instructional:PreKindergarten Faculty  137304.00
1151530  Salaries:Aides:PreKindergarten Aides                 0.00</t>
        </r>
      </text>
    </comment>
    <comment ref="A3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1112200  Salaries:Administrators:PYP Coordinator
1121110  Salaries:Instructional:Interventionists</t>
        </r>
      </text>
    </comment>
    <comment ref="B3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1112200  Salaries:Administrators:PYP Coordinator  5337.54
1121110  Salaries:Instructional:Interventionists  6986.14</t>
        </r>
      </text>
    </comment>
    <comment ref="C3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1112200  Salaries:Administrators:PYP Coordinator  5337.54
1121110  Salaries:Instructional:Interventionists  6740.02</t>
        </r>
      </text>
    </comment>
    <comment ref="E3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3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1112200  Salaries:Administrators:PYP Coordinator  21350.16
1121110  Salaries:Instructional:Interventionists  20907.18</t>
        </r>
      </text>
    </comment>
    <comment ref="I3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1112200  Salaries:Administrators:PYP Coordinator  137892.00
1121110  Salaries:Instructional:Interventionists       0.00</t>
        </r>
      </text>
    </comment>
    <comment ref="A3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1121210  Salaries:Instructional:Special Education Teacher
1151210  Salaries:Aides:Special Education Aides          </t>
        </r>
      </text>
    </comment>
    <comment ref="B3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1121210  Salaries:Instructional:Special Education Teacher  4628.82
1151210  Salaries:Aides:Special Education Aides            7230.98</t>
        </r>
      </text>
    </comment>
    <comment ref="C3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1121210  Salaries:Instructional:Special Education Teacher  8999.98
1151210  Salaries:Aides:Special Education Aides            6577.07</t>
        </r>
      </text>
    </comment>
    <comment ref="E3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3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1121210  Salaries:Instructional:Special Education Teacher  23955.78
1151210  Salaries:Aides:Special Education Aides            20927.53</t>
        </r>
      </text>
    </comment>
    <comment ref="I3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1121210  Salaries:Instructional:Special Education Teacher  91356.00
1151210  Salaries:Aides:Special Education Aides                0.00</t>
        </r>
      </text>
    </comment>
    <comment ref="A3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100  Salaries                        
1122252  Salaries:Instructional:Librarian
1152252  Salaries:Aides:Library Aide     
    119  Salaries:Other Salary Expenses  
1192322  Salaries:Other Salary Expense   </t>
        </r>
      </text>
    </comment>
    <comment ref="B3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100  Salaries                             0.00
1122252  Salaries:Instructional:Librarian  2637.38
1152252  Salaries:Aides:Library Aide       1716.08
    119  Salaries:Other Salary Expenses       0.00
1192322  Salaries:Other Salary Expense        0.00</t>
        </r>
      </text>
    </comment>
    <comment ref="C3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100  Salaries                             0.00
1122252  Salaries:Instructional:Librarian  2637.38
1152252  Salaries:Aides:Library Aide       1716.08
    119  Salaries:Other Salary Expenses       0.00
1192322  Salaries:Other Salary Expense        0.00</t>
        </r>
      </text>
    </comment>
    <comment ref="E3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3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100  Salaries                             0.00
1122252  Salaries:Instructional:Librarian  7912.14
1152252  Salaries:Aides:Library Aide       5148.24
    119  Salaries:Other Salary Expenses       0.00
1192322  Salaries:Other Salary Expense        0.00</t>
        </r>
      </text>
    </comment>
    <comment ref="I3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100  Salaries                              0.00
1122252  Salaries:Instructional:Librarian  51553.00
1152252  Salaries:Aides:Library Aide           0.00
    119  Salaries:Other Salary Expenses        0.00
1192322  Salaries:Other Salary Expense         0.00</t>
        </r>
      </text>
    </comment>
    <comment ref="A3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1112410  Salaries:Administrators:School Principal        
1112510  Salaries:Administrators:Business Official Salary
1142410  Salaries:Secretarial:School Secretary           </t>
        </r>
      </text>
    </comment>
    <comment ref="B3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1112410  Salaries:Administrators:School Principal          8165.84
1112510  Salaries:Administrators:Business Official Salary  5833.34
1142410  Salaries:Secretarial:School Secretary             2652.24</t>
        </r>
      </text>
    </comment>
    <comment ref="C3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1112410  Salaries:Administrators:School Principal          8165.84
1112510  Salaries:Administrators:Business Official Salary  5833.34
1142410  Salaries:Secretarial:School Secretary             2652.24</t>
        </r>
      </text>
    </comment>
    <comment ref="E3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3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1112410  Salaries:Administrators:School Principal          32663.36
1112510  Salaries:Administrators:Business Official Salary  23333.36
1142410  Salaries:Secretarial:School Secretary              8018.47</t>
        </r>
      </text>
    </comment>
    <comment ref="I3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1112410  Salaries:Administrators:School Principal          193704.00
1112510  Salaries:Administrators:Business Official Salary       0.00
1142410  Salaries:Secretarial:School Secretary                  0.00</t>
        </r>
      </text>
    </comment>
    <comment ref="E3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3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123  Salaries:Substitute Teacher Expense                       
1231110  Salaries:Substitute Teacher Expense:Substitutes Elementary</t>
        </r>
      </text>
    </comment>
    <comment ref="B3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123  Salaries:Substitute Teacher Expense                           0.00
1231110  Salaries:Substitute Teacher Expense:Substitutes Elementary  665.10</t>
        </r>
      </text>
    </comment>
    <comment ref="C3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123  Salaries:Substitute Teacher Expense                         217.50
1231110  Salaries:Substitute Teacher Expense:Substitutes Elementary  697.50</t>
        </r>
      </text>
    </comment>
    <comment ref="E3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3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123  Salaries:Substitute Teacher Expense                          217.50
1231110  Salaries:Substitute Teacher Expense:Substitutes Elementary  1922.60</t>
        </r>
      </text>
    </comment>
    <comment ref="I3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123  Salaries:Substitute Teacher Expense                         5995.00
1231110  Salaries:Substitute Teacher Expense:Substitutes Elementary     0.00</t>
        </r>
      </text>
    </comment>
    <comment ref="A3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150  Salaries:Stipend Pay                          
1502220  Salaries:Stipend Pay:Prof Development Stipends</t>
        </r>
      </text>
    </comment>
    <comment ref="B3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150  Salaries:Stipend Pay                            0.00
1502220  Salaries:Stipend Pay:Prof Development Stipends  0.00</t>
        </r>
      </text>
    </comment>
    <comment ref="C3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150  Salaries:Stipend Pay                            0.00
1502220  Salaries:Stipend Pay:Prof Development Stipends  0.00</t>
        </r>
      </text>
    </comment>
    <comment ref="E3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3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150  Salaries:Stipend Pay                            0.00
1502220  Salaries:Stipend Pay:Prof Development Stipends  0.00</t>
        </r>
      </text>
    </comment>
    <comment ref="I3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150  Salaries:Stipend Pay                                0.00
1502220  Salaries:Stipend Pay:Prof Development Stipends  10055.00</t>
        </r>
      </text>
    </comment>
    <comment ref="A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210  Employee Benefits:Group Insurance                          
2101105  Employee Benefits:Group Insurance:Kindergarten Faculty     
2101110  Employee Benefits:Group Insurance:Elementary Faculty       
2101111  Employee Benefits:Group Insurance:First Grade Faculty      
2101112  Employee Benefits:Group Insurance:Second Grade Faculty     
2101113  Employee Benefits:Group Insurance:Third Grade              
2101210  Employee Benefits:Group Insurance:Special Education Faculty
2101490  Employee Benefits:Group Insurance:Enrichment Faculty       
2101530  Employee Benefits:Group Insurance:PreKindergarten Faculty  
2102200  Employee Benefits:Group Insurance:Curriculum Coordinator   
2102410  Employee Benefits:Group Insurance:Administrative Faculty   
2102510  Employee Benefits:Group Insurance:Business Official        
2103201  Employee Benefits:Group Insurance:Explorers Director       </t>
        </r>
      </text>
    </comment>
    <comment ref="B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210  Employee Benefits:Group Insurance                              25.00
2101105  Employee Benefits:Group Insurance:Kindergarten Faculty       2870.30
2101110  Employee Benefits:Group Insurance:Elementary Faculty          971.22
2101111  Employee Benefits:Group Insurance:First Grade Faculty        3399.27
2101112  Employee Benefits:Group Insurance:Second Grade Faculty       1942.44
2101113  Employee Benefits:Group Insurance:Third Grade                 570.03
2101210  Employee Benefits:Group Insurance:Special Education Faculty  4538.06
2101490  Employee Benefits:Group Insurance:Enrichment Faculty         2485.93
2101530  Employee Benefits:Group Insurance:PreKindergarten Faculty    2378.23
2102200  Employee Benefits:Group Insurance:Curriculum Coordinator      485.61
2102410  Employee Benefits:Group Insurance:Administrative Faculty     3796.57
2102510  Employee Benefits:Group Insurance:Business Official          -485.61
2103201  Employee Benefits:Group Insurance:Explorers Director            0.00</t>
        </r>
      </text>
    </comment>
    <comment ref="C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210  Employee Benefits:Group Insurance                            -5057.96
2101105  Employee Benefits:Group Insurance:Kindergarten Faculty        1445.99
2101110  Employee Benefits:Group Insurance:Elementary Faculty          1456.83
2101111  Employee Benefits:Group Insurance:First Grade Faculty            0.00
2101112  Employee Benefits:Group Insurance:Second Grade Faculty         485.61
2101113  Employee Benefits:Group Insurance:Third Grade                  485.61
2101210  Employee Benefits:Group Insurance:Special Education Faculty   4265.72
2101490  Employee Benefits:Group Insurance:Enrichment Faculty          2485.93
2101530  Employee Benefits:Group Insurance:PreKindergarten Faculty      953.92
2102200  Employee Benefits:Group Insurance:Curriculum Coordinator       485.61
2102410  Employee Benefits:Group Insurance:Administrative Faculty       914.50
2102510  Employee Benefits:Group Insurance:Business Official            971.22
2103201  Employee Benefits:Group Insurance:Explorers Director             0.00</t>
        </r>
      </text>
    </comment>
    <comment ref="E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210  Employee Benefits:Group Insurance                            -4085.85
2101105  Employee Benefits:Group Insurance:Kindergarten Faculty        6927.37
2101110  Employee Benefits:Group Insurance:Elementary Faculty          4180.09
2101111  Employee Benefits:Group Insurance:First Grade Faculty         5553.57
2101112  Employee Benefits:Group Insurance:Second Grade Faculty        3709.69
2101113  Employee Benefits:Group Insurance:Third Grade                 1947.89
2101210  Employee Benefits:Group Insurance:Special Education Faculty  10543.80
2101490  Employee Benefits:Group Insurance:Enrichment Faculty          9323.89
2101530  Employee Benefits:Group Insurance:PreKindergarten Faculty     5081.65
2102200  Employee Benefits:Group Insurance:Curriculum Coordinator      1848.24
2102410  Employee Benefits:Group Insurance:Administrative Faculty      6338.59
2102510  Employee Benefits:Group Insurance:Business Official           2243.97
2103201  Employee Benefits:Group Insurance:Explorers Director             0.00</t>
        </r>
      </text>
    </comment>
    <comment ref="I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210  Employee Benefits:Group Insurance                            79500.00
2101105  Employee Benefits:Group Insurance:Kindergarten Faculty           0.00
2101110  Employee Benefits:Group Insurance:Elementary Faculty             0.00
2101111  Employee Benefits:Group Insurance:First Grade Faculty            0.00
2101112  Employee Benefits:Group Insurance:Second Grade Faculty           0.00
2101113  Employee Benefits:Group Insurance:Third Grade                    0.00
2101210  Employee Benefits:Group Insurance:Special Education Faculty      0.00
2101490  Employee Benefits:Group Insurance:Enrichment Faculty             0.00
2101530  Employee Benefits:Group Insurance:PreKindergarten Faculty        0.00
2102200  Employee Benefits:Group Insurance:Curriculum Coordinator         0.00
2102410  Employee Benefits:Group Insurance:Administrative Faculty         0.00
2102510  Employee Benefits:Group Insurance:Business Official              0.00
2103201  Employee Benefits:Group Insurance:Explorers Director             0.00</t>
        </r>
      </text>
    </comment>
    <comment ref="E3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4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4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220  Employee Benefits:Social Security Contribution                           
2201100  Employee Benefits:Social Security Contribution:Substitute Teachers       
2202200  Employee Benefits:Social Security Contribution:Curriculum Coordinator    
2202220  Employee Benefits:Social Security Contribution:Stipends                  
2202252  Employee Benefits:Social Security Contribution:Library                   
2202410  Employee Benefits:Social Security Contribution:Administrative Faculty    
2202510  Employee Benefits:Social Security Contribution:Business Official         
2203201  Employee Benefits:Social Security Contribution:Explorers Program Teachers</t>
        </r>
      </text>
    </comment>
    <comment ref="B4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220  Employee Benefits:Social Security Contribution                               0.00
2201100  Employee Benefits:Social Security Contribution:Substitute Teachers          31.94
2202200  Employee Benefits:Social Security Contribution:Curriculum Coordinator        0.00
2202220  Employee Benefits:Social Security Contribution:Stipends                      0.00
2202252  Employee Benefits:Social Security Contribution:Library                       0.00
2202410  Employee Benefits:Social Security Contribution:Administrative Faculty        0.00
2202510  Employee Benefits:Social Security Contribution:Business Official             0.00
2203201  Employee Benefits:Social Security Contribution:Explorers Program Teachers  161.18</t>
        </r>
      </text>
    </comment>
    <comment ref="C4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220  Employee Benefits:Social Security Contribution                               0.00
2201100  Employee Benefits:Social Security Contribution:Substitute Teachers           5.67
2202200  Employee Benefits:Social Security Contribution:Curriculum Coordinator        0.00
2202220  Employee Benefits:Social Security Contribution:Stipends                      0.00
2202252  Employee Benefits:Social Security Contribution:Library                       0.00
2202410  Employee Benefits:Social Security Contribution:Administrative Faculty        0.00
2202510  Employee Benefits:Social Security Contribution:Business Official             0.00
2203201  Employee Benefits:Social Security Contribution:Explorers Program Teachers  165.19</t>
        </r>
      </text>
    </comment>
    <comment ref="E4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4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220  Employee Benefits:Social Security Contribution                                0.00
2201100  Employee Benefits:Social Security Contribution:Substitute Teachers         1727.63
2202200  Employee Benefits:Social Security Contribution:Curriculum Coordinator         0.00
2202220  Employee Benefits:Social Security Contribution:Stipends                       0.00
2202252  Employee Benefits:Social Security Contribution:Library                        0.00
2202410  Employee Benefits:Social Security Contribution:Administrative Faculty         0.00
2202510  Employee Benefits:Social Security Contribution:Business Official              0.00
2203201  Employee Benefits:Social Security Contribution:Explorers Program Teachers   449.41</t>
        </r>
      </text>
    </comment>
    <comment ref="I4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220  Employee Benefits:Social Security Contribution                             5390.00
2201100  Employee Benefits:Social Security Contribution:Substitute Teachers            0.00
2202200  Employee Benefits:Social Security Contribution:Curriculum Coordinator         0.00
2202220  Employee Benefits:Social Security Contribution:Stipends                       0.00
2202252  Employee Benefits:Social Security Contribution:Library                        0.00
2202410  Employee Benefits:Social Security Contribution:Administrative Faculty         0.00
2202510  Employee Benefits:Social Security Contribution:Business Official              0.00
2203201  Employee Benefits:Social Security Contribution:Explorers Program Teachers     0.00</t>
        </r>
      </text>
    </comment>
    <comment ref="A4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225  Employee Benefits:Medicare Contributions                           
2251100  Employee Benefits:Medicare Contributions:Substitute Teachers       
2251105  Employee Benefits:Medicare Contributions:Kindergarten Faculty      
2251110  Employee Benefits:Medicare Contributions:Elementary Faculty        
2251111  Employee Benefits:Medicare Contributions:First Grade Faculty       
2251112  Employee Benefits:Medicare Contributions:Second Grade Faculty      
2251113  Employee Benefits:Medicare Contributions:3rd Grade Faculty         
2251210  Employee Benefits:Medicare Contributions:Special Education Faculty 
2251490  Employee Benefits:Medicare Contributions:Enrichment Faculty        
2251530  Employee Benefits:Medicare Contributions:PreKindergarten Faculty   
2252200  Employee Benefits:Medicare Contributions:Curriculum Coordinator    
2252220  Employee Benefits:Medicare Contributions:Stipends                  
2252252  Employee Benefits:Medicare Contributions:Library                   
2252410  Employee Benefits:Medicare Contributions:Administrative Faculty    
2252510  Employee Benefits:Medicare Contributions:Business Official         
2253201  Employee Benefits:Medicare Contributions:Explorers Program Teachers</t>
        </r>
      </text>
    </comment>
    <comment ref="B4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225  Employee Benefits:Medicare Contributions                               0.00
2251100  Employee Benefits:Medicare Contributions:Substitute Teachers          11.03
2251105  Employee Benefits:Medicare Contributions:Kindergarten Faculty        261.41
2251110  Employee Benefits:Medicare Contributions:Elementary Faculty          120.54
2251111  Employee Benefits:Medicare Contributions:First Grade Faculty         165.75
2251112  Employee Benefits:Medicare Contributions:Second Grade Faculty        109.36
2251113  Employee Benefits:Medicare Contributions:3rd Grade Faculty           110.58
2251210  Employee Benefits:Medicare Contributions:Special Education Faculty   134.33
2251490  Employee Benefits:Medicare Contributions:Enrichment Faculty          226.45
2251530  Employee Benefits:Medicare Contributions:PreKindergarten Faculty     156.55
2252200  Employee Benefits:Medicare Contributions:Curriculum Coordinator       75.00
2252220  Employee Benefits:Medicare Contributions:Stipends                      0.00
2252252  Employee Benefits:Medicare Contributions:Library                      38.24
2252410  Employee Benefits:Medicare Contributions:Administrative Faculty      147.70
2252510  Employee Benefits:Medicare Contributions:Business Official            82.18
2253201  Employee Benefits:Medicare Contributions:Explorers Program Teachers   61.87</t>
        </r>
      </text>
    </comment>
    <comment ref="C4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225  Employee Benefits:Medicare Contributions                               0.00
2251100  Employee Benefits:Medicare Contributions:Substitute Teachers           1.96
2251105  Employee Benefits:Medicare Contributions:Kindergarten Faculty        250.00
2251110  Employee Benefits:Medicare Contributions:Elementary Faculty          117.10
2251111  Employee Benefits:Medicare Contributions:First Grade Faculty         163.83
2251112  Employee Benefits:Medicare Contributions:Second Grade Faculty        109.34
2251113  Employee Benefits:Medicare Contributions:3rd Grade Faculty           110.57
2251210  Employee Benefits:Medicare Contributions:Special Education Faculty   184.74
2251490  Employee Benefits:Medicare Contributions:Enrichment Faculty          223.42
2251530  Employee Benefits:Medicare Contributions:PreKindergarten Faculty     159.94
2252200  Employee Benefits:Medicare Contributions:Curriculum Coordinator       75.00
2252220  Employee Benefits:Medicare Contributions:Stipends                      0.00
2252252  Employee Benefits:Medicare Contributions:Library                      38.24
2252410  Employee Benefits:Medicare Contributions:Administrative Faculty      147.72
2252510  Employee Benefits:Medicare Contributions:Business Official            82.19
2253201  Employee Benefits:Medicare Contributions:Explorers Program Teachers   46.67</t>
        </r>
      </text>
    </comment>
    <comment ref="E4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4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225  Employee Benefits:Medicare Contributions                               0.00
2251100  Employee Benefits:Medicare Contributions:Substitute Teachers          12.99
2251105  Employee Benefits:Medicare Contributions:Kindergarten Faculty        830.85
2251110  Employee Benefits:Medicare Contributions:Elementary Faculty          361.07
2251111  Employee Benefits:Medicare Contributions:First Grade Faculty         512.51
2251112  Employee Benefits:Medicare Contributions:Second Grade Faculty        330.96
2251113  Employee Benefits:Medicare Contributions:3rd Grade Faculty           340.43
2251210  Employee Benefits:Medicare Contributions:Special Education Faculty   528.69
2251490  Employee Benefits:Medicare Contributions:Enrichment Faculty          730.68
2251530  Employee Benefits:Medicare Contributions:PreKindergarten Faculty     577.12
2252200  Employee Benefits:Medicare Contributions:Curriculum Coordinator      300.31
2252220  Employee Benefits:Medicare Contributions:Stipends                      0.00
2252252  Employee Benefits:Medicare Contributions:Library                     114.72
2252410  Employee Benefits:Medicare Contributions:Administrative Faculty      560.69
2252510  Employee Benefits:Medicare Contributions:Business Official           329.05
2253201  Employee Benefits:Medicare Contributions:Explorers Program Teachers  121.99</t>
        </r>
      </text>
    </comment>
    <comment ref="I4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225  Employee Benefits:Medicare Contributions                             18013.00
2251100  Employee Benefits:Medicare Contributions:Substitute Teachers             0.00
2251105  Employee Benefits:Medicare Contributions:Kindergarten Faculty            0.00
2251110  Employee Benefits:Medicare Contributions:Elementary Faculty              0.00
2251111  Employee Benefits:Medicare Contributions:First Grade Faculty             0.00
2251112  Employee Benefits:Medicare Contributions:Second Grade Faculty            0.00
2251113  Employee Benefits:Medicare Contributions:3rd Grade Faculty               0.00
2251210  Employee Benefits:Medicare Contributions:Special Education Faculty       0.00
2251490  Employee Benefits:Medicare Contributions:Enrichment Faculty              0.00
2251530  Employee Benefits:Medicare Contributions:PreKindergarten Faculty         0.00
2252200  Employee Benefits:Medicare Contributions:Curriculum Coordinator          0.00
2252220  Employee Benefits:Medicare Contributions:Stipends                        0.00
2252252  Employee Benefits:Medicare Contributions:Library                         0.00
2252410  Employee Benefits:Medicare Contributions:Administrative Faculty          0.00
2252510  Employee Benefits:Medicare Contributions:Business Official               0.00
2253201  Employee Benefits:Medicare Contributions:Explorers Program Teachers      0.00</t>
        </r>
      </text>
    </comment>
    <comment ref="E4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4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4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230  Employee Benefits:TRSL Contribution                          
2301105  Employee Benefits:TRSL Contribution:Kindergarten Faculty     
2301110  Employee Benefits:TRSL Contribution:Elementary Faculty       
2301111  Employee Benefits:TRSL Contribution:First Grade Faculty      
2301112  Employee Benefits:TRSL Contribution:Second Grade Faculty     
2301113  Employee Benefits:TRSL Contribution:3rd Grade                
2301210  Employee Benefits:TRSL Contribution:Special Education Faculty
2301410  Employee Benefits:TRSL Contribution:Enrichment Faculty       
2301530  Employee Benefits:TRSL Contribution:PreKindergarten Faculty  
2302200  Employee Benefits:TRSL Contribution:Curriculum Coordinator   
2302220  Employee Benefits:TRSL Contribution:Prof Dev Stipends        
2302252  Employee Benefits:TRSL Contribution:Library Staff            
2302410  Employee Benefits:TRSL Contribution:Adminstrative Faculty    
2302510  Employee Benefits:TRSL Contribution:Business Official        
2303201  Employee Benefits:TRSL Contribution:Explorers Program        </t>
        </r>
      </text>
    </comment>
    <comment ref="B4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230  Employee Benefits:TRSL Contribution                               0.00
2301105  Employee Benefits:TRSL Contribution:Kindergarten Faculty       3822.43
2301110  Employee Benefits:TRSL Contribution:Elementary Faculty         2441.29
2301111  Employee Benefits:TRSL Contribution:First Grade Faculty        2540.62
2301112  Employee Benefits:TRSL Contribution:Second Grade Faculty       1691.11
2301113  Employee Benefits:TRSL Contribution:3rd Grade                  1695.06
2301210  Employee Benefits:TRSL Contribution:Special Education Faculty  1936.39
2301410  Employee Benefits:TRSL Contribution:Enrichment Faculty         3429.45
2301530  Employee Benefits:TRSL Contribution:PreKindergarten Faculty    2336.62
2302200  Employee Benefits:TRSL Contribution:Curriculum Coordinator      948.00
2302220  Employee Benefits:TRSL Contribution:Prof Dev Stipends             0.00
2302252  Employee Benefits:TRSL Contribution:Library Staff               736.18
2302410  Employee Benefits:TRSL Contribution:Adminstrative Faculty      2563.88
2302510  Employee Benefits:TRSL Contribution:Business Official          1382.50
2303201  Employee Benefits:TRSL Contribution:Explorers Program             0.00</t>
        </r>
      </text>
    </comment>
    <comment ref="C4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230  Employee Benefits:TRSL Contribution                               0.00
2301105  Employee Benefits:TRSL Contribution:Kindergarten Faculty       3822.43
2301110  Employee Benefits:TRSL Contribution:Elementary Faculty         2441.29
2301111  Employee Benefits:TRSL Contribution:First Grade Faculty        2540.62
2301112  Employee Benefits:TRSL Contribution:Second Grade Faculty       1691.11
2301113  Employee Benefits:TRSL Contribution:3rd Grade                  1695.06
2301210  Employee Benefits:TRSL Contribution:Special Education Faculty  2897.82
2301410  Employee Benefits:TRSL Contribution:Enrichment Faculty         3429.45
2301530  Employee Benefits:TRSL Contribution:PreKindergarten Faculty    2336.62
2302200  Employee Benefits:TRSL Contribution:Curriculum Coordinator      948.00
2302220  Employee Benefits:TRSL Contribution:Prof Dev Stipends             0.00
2302252  Employee Benefits:TRSL Contribution:Library Staff               736.18
2302410  Employee Benefits:TRSL Contribution:Adminstrative Faculty      2563.88
2302510  Employee Benefits:TRSL Contribution:Business Official          1382.50
2303201  Employee Benefits:TRSL Contribution:Explorers Program             0.00</t>
        </r>
      </text>
    </comment>
    <comment ref="E4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4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230  Employee Benefits:TRSL Contribution                                0.00
2301105  Employee Benefits:TRSL Contribution:Kindergarten Faculty       12914.82
2301110  Employee Benefits:TRSL Contribution:Elementary Faculty          9156.30
2301111  Employee Benefits:TRSL Contribution:First Grade Faculty         8534.58
2301112  Employee Benefits:TRSL Contribution:Second Grade Faculty        6574.86
2301113  Employee Benefits:TRSL Contribution:3rd Grade                   4986.44
2301210  Employee Benefits:TRSL Contribution:Special Education Faculty   8622.89
2301410  Employee Benefits:TRSL Contribution:Enrichment Faculty         11774.26
2301530  Employee Benefits:TRSL Contribution:PreKindergarten Faculty     9480.84
2302200  Employee Benefits:TRSL Contribution:Curriculum Coordinator      3768.70
2302220  Employee Benefits:TRSL Contribution:Prof Dev Stipends              0.00
2302252  Employee Benefits:TRSL Contribution:Library Staff               2645.76
2302410  Employee Benefits:TRSL Contribution:Adminstrative Faculty      10106.20
2302510  Employee Benefits:TRSL Contribution:Business Official           5302.28
2303201  Employee Benefits:TRSL Contribution:Explorers Program              0.00</t>
        </r>
      </text>
    </comment>
    <comment ref="I4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230  Employee Benefits:TRSL Contribution                            249613.00
2301105  Employee Benefits:TRSL Contribution:Kindergarten Faculty            0.00
2301110  Employee Benefits:TRSL Contribution:Elementary Faculty              0.00
2301111  Employee Benefits:TRSL Contribution:First Grade Faculty             0.00
2301112  Employee Benefits:TRSL Contribution:Second Grade Faculty            0.00
2301113  Employee Benefits:TRSL Contribution:3rd Grade                       0.00
2301210  Employee Benefits:TRSL Contribution:Special Education Faculty       0.00
2301410  Employee Benefits:TRSL Contribution:Enrichment Faculty              0.00
2301530  Employee Benefits:TRSL Contribution:PreKindergarten Faculty         0.00
2302200  Employee Benefits:TRSL Contribution:Curriculum Coordinator          0.00
2302220  Employee Benefits:TRSL Contribution:Prof Dev Stipends               0.00
2302252  Employee Benefits:TRSL Contribution:Library Staff                   0.00
2302410  Employee Benefits:TRSL Contribution:Adminstrative Faculty           0.00
2302510  Employee Benefits:TRSL Contribution:Business Official               0.00
2303201  Employee Benefits:TRSL Contribution:Explorers Program               0.00</t>
        </r>
      </text>
    </comment>
    <comment ref="E4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4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200  Employee Benefits                                                       
    250  Employee Benefits:Unemployment Compensation                             
2502322  Employee Benefits:Unemployment Compensation:Unemployment                
2502410  Employee Benefits:Unemployment Compensation:Unemployement - School Admin
    260  Employee Benefits:Workers Compensation                                  
2602410  Employee Benefits:Workers Compensation:Work Comp School Admin           
2602510  Employee Benefits:Workers Compensation:Work Comp Business Serv          </t>
        </r>
      </text>
    </comment>
    <comment ref="B4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200  Employee Benefits                                                           0.00
    250  Employee Benefits:Unemployment Compensation                               143.17
2502322  Employee Benefits:Unemployment Compensation:Unemployment                    0.00
2502410  Employee Benefits:Unemployment Compensation:Unemployement - School Admin    0.00
    260  Employee Benefits:Workers Compensation                                      0.00
2602410  Employee Benefits:Workers Compensation:Work Comp School Admin               0.00
2602510  Employee Benefits:Workers Compensation:Work Comp Business Serv              0.00</t>
        </r>
      </text>
    </comment>
    <comment ref="C4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200  Employee Benefits                                                           0.00
    250  Employee Benefits:Unemployment Compensation                               571.18
2502322  Employee Benefits:Unemployment Compensation:Unemployment                    0.00
2502410  Employee Benefits:Unemployment Compensation:Unemployement - School Admin    0.00
    260  Employee Benefits:Workers Compensation                                      0.00
2602410  Employee Benefits:Workers Compensation:Work Comp School Admin               0.00
2602510  Employee Benefits:Workers Compensation:Work Comp Business Serv              0.00</t>
        </r>
      </text>
    </comment>
    <comment ref="E4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4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200  Employee Benefits                                                           73.50
    250  Employee Benefits:Unemployment Compensation                               1056.44
2502322  Employee Benefits:Unemployment Compensation:Unemployment                     0.00
2502410  Employee Benefits:Unemployment Compensation:Unemployement - School Admin     0.00
    260  Employee Benefits:Workers Compensation                                       0.00
2602410  Employee Benefits:Workers Compensation:Work Comp School Admin                0.00
2602510  Employee Benefits:Workers Compensation:Work Comp Business Serv               0.00</t>
        </r>
      </text>
    </comment>
    <comment ref="I4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200  Employee Benefits                                                             0.00
    250  Employee Benefits:Unemployment Compensation                               19788.00
2502322  Employee Benefits:Unemployment Compensation:Unemployment                      0.00
2502410  Employee Benefits:Unemployment Compensation:Unemployement - School Admin      0.00
    260  Employee Benefits:Workers Compensation                                        0.00
2602410  Employee Benefits:Workers Compensation:Work Comp School Admin                 0.00
2602510  Employee Benefits:Workers Compensation:Work Comp Business Serv                0.00</t>
        </r>
      </text>
    </comment>
    <comment ref="E4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5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5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5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5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3202230  Purchased Prof &amp; Tech Serv:Prof Development                               
3201210  Purchased Prof &amp; Tech Serv:Prof Development:Special Ed Prof Development   
3202510  Purchased Prof &amp; Tech Serv:Prof Development:Admin Professional Development</t>
        </r>
      </text>
    </comment>
    <comment ref="B5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3202230  Purchased Prof &amp; Tech Serv:Prof Development                                 750.00
3201210  Purchased Prof &amp; Tech Serv:Prof Development:Special Ed Prof Development       0.00
3202510  Purchased Prof &amp; Tech Serv:Prof Development:Admin Professional Development    0.00</t>
        </r>
      </text>
    </comment>
    <comment ref="C5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3202230  Purchased Prof &amp; Tech Serv:Prof Development                                 0.00
3201210  Purchased Prof &amp; Tech Serv:Prof Development:Special Ed Prof Development     0.00
3202510  Purchased Prof &amp; Tech Serv:Prof Development:Admin Professional Development  0.00</t>
        </r>
      </text>
    </comment>
    <comment ref="E5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5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3202230  Purchased Prof &amp; Tech Serv:Prof Development                                 2156.18
3201210  Purchased Prof &amp; Tech Serv:Prof Development:Special Ed Prof Development        0.00
3202510  Purchased Prof &amp; Tech Serv:Prof Development:Admin Professional Development     0.00</t>
        </r>
      </text>
    </comment>
    <comment ref="I5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3202230  Purchased Prof &amp; Tech Serv:Prof Development                                 1350.00
3201210  Purchased Prof &amp; Tech Serv:Prof Development:Special Ed Prof Development        0.00
3202510  Purchased Prof &amp; Tech Serv:Prof Development:Admin Professional Development     0.00</t>
        </r>
      </text>
    </comment>
    <comment ref="E5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5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5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3311210  Purchased Prof &amp; Tech Serv:SPED Purchased Services                          
3311211  Purchased Prof &amp; Tech Serv:SPED Purchased Services:SPED Services - Preschool</t>
        </r>
      </text>
    </comment>
    <comment ref="B5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3311210  Purchased Prof &amp; Tech Serv:SPED Purchased Services                            656.25
3311211  Purchased Prof &amp; Tech Serv:SPED Purchased Services:SPED Services - Preschool    0.00</t>
        </r>
      </text>
    </comment>
    <comment ref="C5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3311210  Purchased Prof &amp; Tech Serv:SPED Purchased Services                            0.00
3311211  Purchased Prof &amp; Tech Serv:SPED Purchased Services:SPED Services - Preschool  0.00</t>
        </r>
      </text>
    </comment>
    <comment ref="E5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5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3311210  Purchased Prof &amp; Tech Serv:SPED Purchased Services                            1668.75
3311211  Purchased Prof &amp; Tech Serv:SPED Purchased Services:SPED Services - Preschool     0.00</t>
        </r>
      </text>
    </comment>
    <comment ref="I5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3311210  Purchased Prof &amp; Tech Serv:SPED Purchased Services                            40491.00
3311211  Purchased Prof &amp; Tech Serv:SPED Purchased Services:SPED Services - Preschool      0.00</t>
        </r>
      </text>
    </comment>
    <comment ref="E5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F6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F6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6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7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7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7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7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7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7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7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8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8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8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8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8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8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5302410  Other Purchased Services:School Postage       
5302513  Other Purchased Services:Postage - Fundraising</t>
        </r>
      </text>
    </comment>
    <comment ref="B8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5302410  Other Purchased Services:School Postage         0.00
5302513  Other Purchased Services:Postage - Fundraising  0.00</t>
        </r>
      </text>
    </comment>
    <comment ref="C8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5302410  Other Purchased Services:School Postage         135.20
5302513  Other Purchased Services:Postage - Fundraising    0.00</t>
        </r>
      </text>
    </comment>
    <comment ref="E8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8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5302410  Other Purchased Services:School Postage         360.20
5302513  Other Purchased Services:Postage - Fundraising    0.00</t>
        </r>
      </text>
    </comment>
    <comment ref="I8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5302410  Other Purchased Services:School Postage         3996.00
5302513  Other Purchased Services:Postage - Fundraising     0.00</t>
        </r>
      </text>
    </comment>
    <comment ref="E8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8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540  Other Purchased Services:Advertising                              
5402322  Other Purchased Services:Advertising:Advertising Enrollment       
5402830  Other Purchased Services:Advertising:Advertising Staff Recruitment</t>
        </r>
      </text>
    </comment>
    <comment ref="B8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540  Other Purchased Services:Advertising                                0.00
5402322  Other Purchased Services:Advertising:Advertising Enrollment         0.00
5402830  Other Purchased Services:Advertising:Advertising Staff Recruitment  0.00</t>
        </r>
      </text>
    </comment>
    <comment ref="C8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540  Other Purchased Services:Advertising                                0.00
5402322  Other Purchased Services:Advertising:Advertising Enrollment         0.00
5402830  Other Purchased Services:Advertising:Advertising Staff Recruitment  0.00</t>
        </r>
      </text>
    </comment>
    <comment ref="E8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8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540  Other Purchased Services:Advertising                                0.00
5402322  Other Purchased Services:Advertising:Advertising Enrollment         0.00
5402830  Other Purchased Services:Advertising:Advertising Staff Recruitment  0.00</t>
        </r>
      </text>
    </comment>
    <comment ref="I8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540  Other Purchased Services:Advertising                                0.00
5402322  Other Purchased Services:Advertising:Advertising Enrollment         0.00
5402830  Other Purchased Services:Advertising:Advertising Staff Recruitment  0.00</t>
        </r>
      </text>
    </comment>
    <comment ref="E8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9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550  Other Purchased Services:Printing                      
5501110  Other Purchased Services:Printing:Printing- Instruction
5502322  Other Purchased Services:Printing:Printing Enrollment  
5502410  Other Purchased Services:Printing:Printing School Admin
5502513  Other Purchased Services:Printing:Printing Fundraising </t>
        </r>
      </text>
    </comment>
    <comment ref="B9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550  Other Purchased Services:Printing                        0.00
5501110  Other Purchased Services:Printing:Printing- Instruction  0.00
5502322  Other Purchased Services:Printing:Printing Enrollment    0.00
5502410  Other Purchased Services:Printing:Printing School Admin  0.00
5502513  Other Purchased Services:Printing:Printing Fundraising   0.00</t>
        </r>
      </text>
    </comment>
    <comment ref="C9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550  Other Purchased Services:Printing                           0.00
5501110  Other Purchased Services:Printing:Printing- Instruction    99.21
5502322  Other Purchased Services:Printing:Printing Enrollment       0.00
5502410  Other Purchased Services:Printing:Printing School Admin  1874.00
5502513  Other Purchased Services:Printing:Printing Fundraising   2177.00</t>
        </r>
      </text>
    </comment>
    <comment ref="E9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9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550  Other Purchased Services:Printing                           0.00
5501110  Other Purchased Services:Printing:Printing- Instruction    99.21
5502322  Other Purchased Services:Printing:Printing Enrollment       0.00
5502410  Other Purchased Services:Printing:Printing School Admin  1874.00
5502513  Other Purchased Services:Printing:Printing Fundraising   2177.00</t>
        </r>
      </text>
    </comment>
    <comment ref="I9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550  Other Purchased Services:Printing                        5000.00
5501110  Other Purchased Services:Printing:Printing- Instruction     0.00
5502322  Other Purchased Services:Printing:Printing Enrollment       0.00
5502410  Other Purchased Services:Printing:Printing School Admin     0.00
5502513  Other Purchased Services:Printing:Printing Fundraising      0.00</t>
        </r>
      </text>
    </comment>
    <comment ref="A9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580  Other Purchased Services:Travel                          
5801110  Other Purchased Services:Travel:Travel                   
5802300  Other Purchased Services:Travel:Travel Board of Directors
5802510  Other Purchased Services:Travel:Travel - Bus Office      
5802513  Other Purchased Services:Travel:Travel Fundraising       
5821210  Other Purchased Services:Travel:Travel Special Ed        
5822211  Other Purchased Services:Travel:Travel Professional Dev  
5822323  Other Purchased Services:Travel:Charter Related Travel   
5822410  Other Purchased Services:Travel:Travel School Admin      
5822830  Other Purchased Services:Travel:Candidate Travel         </t>
        </r>
      </text>
    </comment>
    <comment ref="B9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580  Other Purchased Services:Travel                            0.00
5801110  Other Purchased Services:Travel:Travel                     0.00
5802300  Other Purchased Services:Travel:Travel Board of Directors  0.00
5802510  Other Purchased Services:Travel:Travel - Bus Office        0.00
5802513  Other Purchased Services:Travel:Travel Fundraising         0.00
5821210  Other Purchased Services:Travel:Travel Special Ed          0.00
5822211  Other Purchased Services:Travel:Travel Professional Dev    0.00
5822323  Other Purchased Services:Travel:Charter Related Travel     0.00
5822410  Other Purchased Services:Travel:Travel School Admin        0.00
5822830  Other Purchased Services:Travel:Candidate Travel           0.00</t>
        </r>
      </text>
    </comment>
    <comment ref="C9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580  Other Purchased Services:Travel                            0.00
5801110  Other Purchased Services:Travel:Travel                     0.00
5802300  Other Purchased Services:Travel:Travel Board of Directors  0.00
5802510  Other Purchased Services:Travel:Travel - Bus Office        0.00
5802513  Other Purchased Services:Travel:Travel Fundraising         0.00
5821210  Other Purchased Services:Travel:Travel Special Ed          0.00
5822211  Other Purchased Services:Travel:Travel Professional Dev    0.00
5822323  Other Purchased Services:Travel:Charter Related Travel     0.00
5822410  Other Purchased Services:Travel:Travel School Admin        0.00
5822830  Other Purchased Services:Travel:Candidate Travel           0.00</t>
        </r>
      </text>
    </comment>
    <comment ref="E9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9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580  Other Purchased Services:Travel                               0.00
5801110  Other Purchased Services:Travel:Travel                      469.16
5802300  Other Purchased Services:Travel:Travel Board of Directors     0.00
5802510  Other Purchased Services:Travel:Travel - Bus Office           0.00
5802513  Other Purchased Services:Travel:Travel Fundraising            0.00
5821210  Other Purchased Services:Travel:Travel Special Ed             0.00
5822211  Other Purchased Services:Travel:Travel Professional Dev    4671.29
5822323  Other Purchased Services:Travel:Charter Related Travel        0.00
5822410  Other Purchased Services:Travel:Travel School Admin           0.00
5822830  Other Purchased Services:Travel:Candidate Travel              0.00</t>
        </r>
      </text>
    </comment>
    <comment ref="I9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580  Other Purchased Services:Travel                                0.00
5801110  Other Purchased Services:Travel:Travel                     20900.00
5802300  Other Purchased Services:Travel:Travel Board of Directors      0.00
5802510  Other Purchased Services:Travel:Travel - Bus Office            0.00
5802513  Other Purchased Services:Travel:Travel Fundraising             0.00
5821210  Other Purchased Services:Travel:Travel Special Ed              0.00
5822211  Other Purchased Services:Travel:Travel Professional Dev        0.00
5822323  Other Purchased Services:Travel:Charter Related Travel         0.00
5822410  Other Purchased Services:Travel:Travel School Admin            0.00
5822830  Other Purchased Services:Travel:Candidate Travel               0.00</t>
        </r>
      </text>
    </comment>
    <comment ref="E9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9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9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600  Materials &amp; Supplies                     
610  Materials &amp; Supplies:Materials &amp; Supplies</t>
        </r>
      </text>
    </comment>
    <comment ref="B9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600  Materials &amp; Supplies                       0.00
610  Materials &amp; Supplies:Materials &amp; Supplies  0.00</t>
        </r>
      </text>
    </comment>
    <comment ref="C9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600  Materials &amp; Supplies                       0.00
610  Materials &amp; Supplies:Materials &amp; Supplies  0.00</t>
        </r>
      </text>
    </comment>
    <comment ref="E9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600  Materials &amp; Supplies                       0.00
610  Materials &amp; Supplies:Materials &amp; Supplies  0.00</t>
        </r>
      </text>
    </comment>
    <comment ref="H9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600  Materials &amp; Supplies                       0.00
610  Materials &amp; Supplies:Materials &amp; Supplies  0.00</t>
        </r>
      </text>
    </comment>
    <comment ref="A9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6102410  Materials &amp; Supplies:Materials &amp; Supplies:Admin &amp; Reception Materials                          
6102510  Materials &amp; Supplies:Materials &amp; Supplies:Admin &amp; Reception Materials:Business Office Materials</t>
        </r>
      </text>
    </comment>
    <comment ref="B9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6102410  Materials &amp; Supplies:Materials &amp; Supplies:Admin &amp; Reception Materials                            1657.95
6102510  Materials &amp; Supplies:Materials &amp; Supplies:Admin &amp; Reception Materials:Business Office Materials   482.56</t>
        </r>
      </text>
    </comment>
    <comment ref="C9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6102410  Materials &amp; Supplies:Materials &amp; Supplies:Admin &amp; Reception Materials                            506.51
6102510  Materials &amp; Supplies:Materials &amp; Supplies:Admin &amp; Reception Materials:Business Office Materials    0.00</t>
        </r>
      </text>
    </comment>
    <comment ref="E9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9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6102410  Materials &amp; Supplies:Materials &amp; Supplies:Admin &amp; Reception Materials                            3459.61
6102510  Materials &amp; Supplies:Materials &amp; Supplies:Admin &amp; Reception Materials:Business Office Materials   482.56</t>
        </r>
      </text>
    </comment>
    <comment ref="E9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9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9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10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610a  Materials &amp; Supplies:Materials &amp; Supplies:Curriculum Materials                              
6101104  Materials &amp; Supplies:Materials &amp; Supplies:Curriculum Materials:Reading Intervention Supplies
6101105  Materials &amp; Supplies:Materials &amp; Supplies:Curriculum Materials:Kindergarten Materials       
6101111  Materials &amp; Supplies:Materials &amp; Supplies:Curriculum Materials:First Grade Materials        
6101112  Materials &amp; Supplies:Materials &amp; Supplies:Curriculum Materials:Second Grade Materials       
6101113  Materials &amp; Supplies:Materials &amp; Supplies:Curriculum Materials:Third Grade Supplies         
6101119  Materials &amp; Supplies:Materials &amp; Supplies:Curriculum Materials:Physical Education supplies  
6101490  Materials &amp; Supplies:Materials &amp; Supplies:Curriculum Materials:Enrichment Materials         
6101530  Materials &amp; Supplies:Materials &amp; Supplies:Curriculum Materials:PreKindergarten Materials    </t>
        </r>
      </text>
    </comment>
    <comment ref="B10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610a  Materials &amp; Supplies:Materials &amp; Supplies:Curriculum Materials                                0.00
6101104  Materials &amp; Supplies:Materials &amp; Supplies:Curriculum Materials:Reading Intervention Supplies  0.00
6101105  Materials &amp; Supplies:Materials &amp; Supplies:Curriculum Materials:Kindergarten Materials         0.00
6101111  Materials &amp; Supplies:Materials &amp; Supplies:Curriculum Materials:First Grade Materials          0.00
6101112  Materials &amp; Supplies:Materials &amp; Supplies:Curriculum Materials:Second Grade Materials         0.00
6101113  Materials &amp; Supplies:Materials &amp; Supplies:Curriculum Materials:Third Grade Supplies           0.00
6101119  Materials &amp; Supplies:Materials &amp; Supplies:Curriculum Materials:Physical Education supplies    0.00
6101490  Materials &amp; Supplies:Materials &amp; Supplies:Curriculum Materials:Enrichment Materials           0.00
6101530  Materials &amp; Supplies:Materials &amp; Supplies:Curriculum Materials:PreKindergarten Materials      0.00</t>
        </r>
      </text>
    </comment>
    <comment ref="C10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610a  Materials &amp; Supplies:Materials &amp; Supplies:Curriculum Materials                                 208.97
6101104  Materials &amp; Supplies:Materials &amp; Supplies:Curriculum Materials:Reading Intervention Supplies  1641.95
6101105  Materials &amp; Supplies:Materials &amp; Supplies:Curriculum Materials:Kindergarten Materials            0.00
6101111  Materials &amp; Supplies:Materials &amp; Supplies:Curriculum Materials:First Grade Materials             0.00
6101112  Materials &amp; Supplies:Materials &amp; Supplies:Curriculum Materials:Second Grade Materials            0.00
6101113  Materials &amp; Supplies:Materials &amp; Supplies:Curriculum Materials:Third Grade Supplies              0.00
6101119  Materials &amp; Supplies:Materials &amp; Supplies:Curriculum Materials:Physical Education supplies       0.00
6101490  Materials &amp; Supplies:Materials &amp; Supplies:Curriculum Materials:Enrichment Materials            139.55
6101530  Materials &amp; Supplies:Materials &amp; Supplies:Curriculum Materials:PreKindergarten Materials         0.00</t>
        </r>
      </text>
    </comment>
    <comment ref="E10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0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610a  Materials &amp; Supplies:Materials &amp; Supplies:Curriculum Materials                                32763.56
6101104  Materials &amp; Supplies:Materials &amp; Supplies:Curriculum Materials:Reading Intervention Supplies  14838.61
6101105  Materials &amp; Supplies:Materials &amp; Supplies:Curriculum Materials:Kindergarten Materials           739.06
6101111  Materials &amp; Supplies:Materials &amp; Supplies:Curriculum Materials:First Grade Materials              0.00
6101112  Materials &amp; Supplies:Materials &amp; Supplies:Curriculum Materials:Second Grade Materials             0.00
6101113  Materials &amp; Supplies:Materials &amp; Supplies:Curriculum Materials:Third Grade Supplies               0.00
6101119  Materials &amp; Supplies:Materials &amp; Supplies:Curriculum Materials:Physical Education supplies        0.00
6101490  Materials &amp; Supplies:Materials &amp; Supplies:Curriculum Materials:Enrichment Materials             582.55
6101530  Materials &amp; Supplies:Materials &amp; Supplies:Curriculum Materials:PreKindergarten Materials          0.00</t>
        </r>
      </text>
    </comment>
    <comment ref="I10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610a  Materials &amp; Supplies:Materials &amp; Supplies:Curriculum Materials                                115960.00
6101104  Materials &amp; Supplies:Materials &amp; Supplies:Curriculum Materials:Reading Intervention Supplies       0.00
6101105  Materials &amp; Supplies:Materials &amp; Supplies:Curriculum Materials:Kindergarten Materials              0.00
6101111  Materials &amp; Supplies:Materials &amp; Supplies:Curriculum Materials:First Grade Materials               0.00
6101112  Materials &amp; Supplies:Materials &amp; Supplies:Curriculum Materials:Second Grade Materials              0.00
6101113  Materials &amp; Supplies:Materials &amp; Supplies:Curriculum Materials:Third Grade Supplies                0.00
6101119  Materials &amp; Supplies:Materials &amp; Supplies:Curriculum Materials:Physical Education supplies         0.00
6101490  Materials &amp; Supplies:Materials &amp; Supplies:Curriculum Materials:Enrichment Materials                0.00
6101530  Materials &amp; Supplies:Materials &amp; Supplies:Curriculum Materials:PreKindergarten Materials           0.00</t>
        </r>
      </text>
    </comment>
    <comment ref="E10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10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103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10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E10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10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610d  Materials &amp; Supplies:Materials &amp; Supplies:Support Services Materials                       
6102113  Materials &amp; Supplies:Materials &amp; Supplies:Support Services Materials:Social Worker Supplies
6102134  Materials &amp; Supplies:Materials &amp; Supplies:Support Services Materials:Health Supplies       
6102322  Materials &amp; Supplies:Materials &amp; Supplies:Support Services Materials:Enrollment Materials  </t>
        </r>
      </text>
    </comment>
    <comment ref="B10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610d  Materials &amp; Supplies:Materials &amp; Supplies:Support Services Materials                         0.00
6102113  Materials &amp; Supplies:Materials &amp; Supplies:Support Services Materials:Social Worker Supplies  0.00
6102134  Materials &amp; Supplies:Materials &amp; Supplies:Support Services Materials:Health Supplies         0.00
6102322  Materials &amp; Supplies:Materials &amp; Supplies:Support Services Materials:Enrollment Materials    0.00</t>
        </r>
      </text>
    </comment>
    <comment ref="C10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610d  Materials &amp; Supplies:Materials &amp; Supplies:Support Services Materials                         0.00
6102113  Materials &amp; Supplies:Materials &amp; Supplies:Support Services Materials:Social Worker Supplies  0.00
6102134  Materials &amp; Supplies:Materials &amp; Supplies:Support Services Materials:Health Supplies         0.00
6102322  Materials &amp; Supplies:Materials &amp; Supplies:Support Services Materials:Enrollment Materials    0.00</t>
        </r>
      </text>
    </comment>
    <comment ref="E10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0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610d  Materials &amp; Supplies:Materials &amp; Supplies:Support Services Materials                         0.00
6102113  Materials &amp; Supplies:Materials &amp; Supplies:Support Services Materials:Social Worker Supplies  0.00
6102134  Materials &amp; Supplies:Materials &amp; Supplies:Support Services Materials:Health Supplies         0.00
6102322  Materials &amp; Supplies:Materials &amp; Supplies:Support Services Materials:Enrollment Materials    0.00</t>
        </r>
      </text>
    </comment>
    <comment ref="I106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610d  Materials &amp; Supplies:Materials &amp; Supplies:Support Services Materials                            0.00
6102113  Materials &amp; Supplies:Materials &amp; Supplies:Support Services Materials:Social Worker Supplies  1969.00
6102134  Materials &amp; Supplies:Materials &amp; Supplies:Support Services Materials:Health Supplies            0.00
6102322  Materials &amp; Supplies:Materials &amp; Supplies:Support Services Materials:Enrollment Materials       0.00</t>
        </r>
      </text>
    </comment>
    <comment ref="A10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610e  Materials &amp; Supplies:Materials &amp; Supplies:Instructional Support Materials                                
6102220  Materials &amp; Supplies:Materials &amp; Supplies:Instructional Support Materials:Curriculum Development Supplies
6102230  Materials &amp; Supplies:Materials &amp; Supplies:Instructional Support Materials:Prof Development Materials     
6102240  Materials &amp; Supplies:Materials &amp; Supplies:Instructional Support Materials:Teacher Workroom Materials     </t>
        </r>
      </text>
    </comment>
    <comment ref="B10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610e  Materials &amp; Supplies:Materials &amp; Supplies:Instructional Support Materials                                  0.00
6102220  Materials &amp; Supplies:Materials &amp; Supplies:Instructional Support Materials:Curriculum Development Supplies  0.00
6102230  Materials &amp; Supplies:Materials &amp; Supplies:Instructional Support Materials:Prof Development Materials       0.00
6102240  Materials &amp; Supplies:Materials &amp; Supplies:Instructional Support Materials:Teacher Workroom Materials       0.00</t>
        </r>
      </text>
    </comment>
    <comment ref="C10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610e  Materials &amp; Supplies:Materials &amp; Supplies:Instructional Support Materials                                    0.00
6102220  Materials &amp; Supplies:Materials &amp; Supplies:Instructional Support Materials:Curriculum Development Supplies    0.00
6102230  Materials &amp; Supplies:Materials &amp; Supplies:Instructional Support Materials:Prof Development Materials       348.25
6102240  Materials &amp; Supplies:Materials &amp; Supplies:Instructional Support Materials:Teacher Workroom Materials         0.00</t>
        </r>
      </text>
    </comment>
    <comment ref="E10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0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610e  Materials &amp; Supplies:Materials &amp; Supplies:Instructional Support Materials                                     0.00
6102220  Materials &amp; Supplies:Materials &amp; Supplies:Instructional Support Materials:Curriculum Development Supplies  3542.67
6102230  Materials &amp; Supplies:Materials &amp; Supplies:Instructional Support Materials:Prof Development Materials        827.93
6102240  Materials &amp; Supplies:Materials &amp; Supplies:Instructional Support Materials:Teacher Workroom Materials          0.00</t>
        </r>
      </text>
    </comment>
    <comment ref="I10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610e  Materials &amp; Supplies:Materials &amp; Supplies:Instructional Support Materials                                  0.00
6102220  Materials &amp; Supplies:Materials &amp; Supplies:Instructional Support Materials:Curriculum Development Supplies  0.00
6102230  Materials &amp; Supplies:Materials &amp; Supplies:Instructional Support Materials:Prof Development Materials       0.00
6102240  Materials &amp; Supplies:Materials &amp; Supplies:Instructional Support Materials:Teacher Workroom Materials       0.00</t>
        </r>
      </text>
    </comment>
    <comment ref="A10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610f  Materials &amp; Supplies:Materials &amp; Supplies:Board of Directors Material                              
6102300  Materials &amp; Supplies:Materials &amp; Supplies:Board of Directors Material:Board of Directors Materials 
6102323  Materials &amp; Supplies:Materials &amp; Supplies:Board of Directors Material:Charter Application Materials
6102513  Materials &amp; Supplies:Materials &amp; Supplies:Board of Directors Material:Fundraising Materials        </t>
        </r>
      </text>
    </comment>
    <comment ref="B10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610f  Materials &amp; Supplies:Materials &amp; Supplies:Board of Directors Material                                 0.00
6102300  Materials &amp; Supplies:Materials &amp; Supplies:Board of Directors Material:Board of Directors Materials   51.53
6102323  Materials &amp; Supplies:Materials &amp; Supplies:Board of Directors Material:Charter Application Materials   0.00
6102513  Materials &amp; Supplies:Materials &amp; Supplies:Board of Directors Material:Fundraising Materials           0.00</t>
        </r>
      </text>
    </comment>
    <comment ref="C10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610f  Materials &amp; Supplies:Materials &amp; Supplies:Board of Directors Material                                0.00
6102300  Materials &amp; Supplies:Materials &amp; Supplies:Board of Directors Material:Board of Directors Materials   0.00
6102323  Materials &amp; Supplies:Materials &amp; Supplies:Board of Directors Material:Charter Application Materials  0.00
6102513  Materials &amp; Supplies:Materials &amp; Supplies:Board of Directors Material:Fundraising Materials          0.00</t>
        </r>
      </text>
    </comment>
    <comment ref="E10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0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610f  Materials &amp; Supplies:Materials &amp; Supplies:Board of Directors Material                                 0.00
6102300  Materials &amp; Supplies:Materials &amp; Supplies:Board of Directors Material:Board of Directors Materials   51.53
6102323  Materials &amp; Supplies:Materials &amp; Supplies:Board of Directors Material:Charter Application Materials   0.00
6102513  Materials &amp; Supplies:Materials &amp; Supplies:Board of Directors Material:Fundraising Materials           0.00</t>
        </r>
      </text>
    </comment>
    <comment ref="I10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610f  Materials &amp; Supplies:Materials &amp; Supplies:Board of Directors Material                                1000.00
6102300  Materials &amp; Supplies:Materials &amp; Supplies:Board of Directors Material:Board of Directors Materials      0.00
6102323  Materials &amp; Supplies:Materials &amp; Supplies:Board of Directors Material:Charter Application Materials     0.00
6102513  Materials &amp; Supplies:Materials &amp; Supplies:Board of Directors Material:Fundraising Materials             0.00</t>
        </r>
      </text>
    </comment>
    <comment ref="A10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615  Materials &amp; Supplies:Technology                         
6151100  Materials &amp; Supplies:Technology:Instructional Technology
6152200  Materials &amp; Supplies:Technology:Support Technology      
6152410  Materials &amp; Supplies:Technology:Admin Technology        
6152510  Materials &amp; Supplies:Technology:Bus Ofc Technology      </t>
        </r>
      </text>
    </comment>
    <comment ref="B10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615  Materials &amp; Supplies:Technology                           0.00
6151100  Materials &amp; Supplies:Technology:Instructional Technology  0.00
6152200  Materials &amp; Supplies:Technology:Support Technology        0.00
6152410  Materials &amp; Supplies:Technology:Admin Technology          0.00
6152510  Materials &amp; Supplies:Technology:Bus Ofc Technology        0.00</t>
        </r>
      </text>
    </comment>
    <comment ref="C10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615  Materials &amp; Supplies:Technology                              0.00
6151100  Materials &amp; Supplies:Technology:Instructional Technology     0.00
6152200  Materials &amp; Supplies:Technology:Support Technology           0.00
6152410  Materials &amp; Supplies:Technology:Admin Technology          1872.62
6152510  Materials &amp; Supplies:Technology:Bus Ofc Technology           0.00</t>
        </r>
      </text>
    </comment>
    <comment ref="E10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0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615  Materials &amp; Supplies:Technology                              0.00
6151100  Materials &amp; Supplies:Technology:Instructional Technology  2441.99
6152200  Materials &amp; Supplies:Technology:Support Technology           0.00
6152410  Materials &amp; Supplies:Technology:Admin Technology          1872.62
6152510  Materials &amp; Supplies:Technology:Bus Ofc Technology           0.00</t>
        </r>
      </text>
    </comment>
    <comment ref="I10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615  Materials &amp; Supplies:Technology                           0.00
6151100  Materials &amp; Supplies:Technology:Instructional Technology  0.00
6152200  Materials &amp; Supplies:Technology:Support Technology        0.00
6152410  Materials &amp; Supplies:Technology:Admin Technology          0.00
6152510  Materials &amp; Supplies:Technology:Bus Ofc Technology        0.00</t>
        </r>
      </text>
    </comment>
    <comment ref="E11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A11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641  Materials &amp; Supplies:Library                     
6102252  Materials &amp; Supplies:Library:Library Materials   
6412220  Materials &amp; Supplies:Library:Professional Library
6412252  Materials &amp; Supplies:Library:Library Books       </t>
        </r>
      </text>
    </comment>
    <comment ref="B11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641  Materials &amp; Supplies:Library                       0.00
6102252  Materials &amp; Supplies:Library:Library Materials     0.00
6412220  Materials &amp; Supplies:Library:Professional Library  0.00
6412252  Materials &amp; Supplies:Library:Library Books         0.00</t>
        </r>
      </text>
    </comment>
    <comment ref="C11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641  Materials &amp; Supplies:Library                       0.00
6102252  Materials &amp; Supplies:Library:Library Materials     0.00
6412220  Materials &amp; Supplies:Library:Professional Library  0.00
6412252  Materials &amp; Supplies:Library:Library Books         0.00</t>
        </r>
      </text>
    </comment>
    <comment ref="E11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641  Materials &amp; Supplies:Library                       0.00
6102252  Materials &amp; Supplies:Library:Library Materials     0.00
6412220  Materials &amp; Supplies:Library:Professional Library  0.00
6412252  Materials &amp; Supplies:Library:Library Books         0.00</t>
        </r>
      </text>
    </comment>
    <comment ref="H11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641  Materials &amp; Supplies:Library                         0.00
6102252  Materials &amp; Supplies:Library:Library Materials     140.47
6412220  Materials &amp; Supplies:Library:Professional Library    0.00
6412252  Materials &amp; Supplies:Library:Library Books           0.00</t>
        </r>
      </text>
    </comment>
    <comment ref="I111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641  Materials &amp; Supplies:Library                          0.00
6102252  Materials &amp; Supplies:Library:Library Materials        0.00
6412220  Materials &amp; Supplies:Library:Professional Library     0.00
6412252  Materials &amp; Supplies:Library:Library Books         6000.00</t>
        </r>
      </text>
    </comment>
    <comment ref="A11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810  Other Objects:Admin Fees                
810-1  Other Objects:Admin Fees:Admin Fees- RSD
810-2  Other Objects:Admin Fees:Admin Fees- DOE</t>
        </r>
      </text>
    </comment>
    <comment ref="B11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810  Other Objects:Admin Fees                     0.00
810-1  Other Objects:Admin Fees:Admin Fees- RSD  1912.00
810-2  Other Objects:Admin Fees:Admin Fees- DOE  2022.00</t>
        </r>
      </text>
    </comment>
    <comment ref="C11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810  Other Objects:Admin Fees                     0.00
810-1  Other Objects:Admin Fees:Admin Fees- RSD  1912.00
810-2  Other Objects:Admin Fees:Admin Fees- DOE  2022.00</t>
        </r>
      </text>
    </comment>
    <comment ref="E11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1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810  Other Objects:Admin Fees                     0.00
810-1  Other Objects:Admin Fees:Admin Fees- RSD  7145.00
810-2  Other Objects:Admin Fees:Admin Fees- DOE  7569.00</t>
        </r>
      </text>
    </comment>
    <comment ref="I119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810  Other Objects:Admin Fees                      0.00
810-1  Other Objects:Admin Fees:Admin Fees- RSD  34116.00
810-2  Other Objects:Admin Fees:Admin Fees- DOE      0.00</t>
        </r>
      </text>
    </comment>
    <comment ref="A12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890  Other Objects:Dues &amp; Fees                            
8102123  Other Objects:Dues &amp; Fees:Dues &amp; Fees - Pupil Support
8102311  Other Objects:Dues &amp; Fees:Dues &amp; Fees - General Admin
8102410  Other Objects:Dues &amp; Fees:Dues &amp; Fees - School Admin </t>
        </r>
      </text>
    </comment>
    <comment ref="B12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890  Other Objects:Dues &amp; Fees                                  0.00
8102123  Other Objects:Dues &amp; Fees:Dues &amp; Fees - Pupil Support      0.00
8102311  Other Objects:Dues &amp; Fees:Dues &amp; Fees - General Admin      0.00
8102410  Other Objects:Dues &amp; Fees:Dues &amp; Fees - School Admin   22500.00</t>
        </r>
      </text>
    </comment>
    <comment ref="C12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890  Other Objects:Dues &amp; Fees                                0.00
8102123  Other Objects:Dues &amp; Fees:Dues &amp; Fees - Pupil Support    0.00
8102311  Other Objects:Dues &amp; Fees:Dues &amp; Fees - General Admin    0.00
8102410  Other Objects:Dues &amp; Fees:Dues &amp; Fees - School Admin   150.00</t>
        </r>
      </text>
    </comment>
    <comment ref="E12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1300  PreK Income                               0.00
1310  PreK Income:PreK Income from Individuals  0.00
1320  PreK Income:PreK Income from LEAs         0.00</t>
        </r>
      </text>
    </comment>
    <comment ref="H12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890  Other Objects:Dues &amp; Fees                                  0.00
8102123  Other Objects:Dues &amp; Fees:Dues &amp; Fees - Pupil Support      0.00
8102311  Other Objects:Dues &amp; Fees:Dues &amp; Fees - General Admin      0.00
8102410  Other Objects:Dues &amp; Fees:Dues &amp; Fees - School Admin   22650.00</t>
        </r>
      </text>
    </comment>
    <comment ref="I122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 890  Other Objects:Dues &amp; Fees                                  0.00
8102123  Other Objects:Dues &amp; Fees:Dues &amp; Fees - Pupil Support    895.00
8102311  Other Objects:Dues &amp; Fees:Dues &amp; Fees - General Admin   1310.00
8102410  Other Objects:Dues &amp; Fees:Dues &amp; Fees - School Admin   15230.00</t>
        </r>
      </text>
    </comment>
  </commentList>
</comments>
</file>

<file path=xl/comments2.xml><?xml version="1.0" encoding="utf-8"?>
<comments xmlns="http://schemas.openxmlformats.org/spreadsheetml/2006/main">
  <authors>
    <author>MJCS DFO</author>
    <author>Sherah LeBoeuf</author>
  </authors>
  <commentList>
    <comment ref="A4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Cash Accounts                
  Cash Accounts:Expense account
  Cash Accounts:Operating      
  Cash Accounts:Paypal         
  Cash Accounts:Payroll Sweep  </t>
        </r>
      </text>
    </comment>
    <comment ref="B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Cash Accounts                       0.00
  Cash Accounts:Expense account    4205.17
  Cash Accounts:Operating        219570.46
  Cash Accounts:Paypal                0.00
  Cash Accounts:Payroll Sweep         0.00</t>
        </r>
      </text>
    </comment>
    <comment ref="C4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Cash Accounts                       0.00
  Cash Accounts:Expense account    1509.29
  Cash Accounts:Operating        182046.15
  Cash Accounts:Paypal                0.00
  Cash Accounts:Payroll Sweep         0.00</t>
        </r>
      </text>
    </comment>
    <comment ref="A5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Savings Accounts                       
  Savings Accounts:Board Savings         
  Savings Accounts:School Savings account</t>
        </r>
      </text>
    </comment>
    <comment ref="B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Savings Accounts                              0.00
  Savings Accounts:Board Savings           100469.77
  Savings Accounts:School Savings account      30.60</t>
        </r>
      </text>
    </comment>
    <comment ref="C5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Savings Accounts                             0.00
  Savings Accounts:Board Savings           60878.98
  Savings Accounts:School Savings account     30.60</t>
        </r>
      </text>
    </comment>
    <comment ref="A17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0241  Furniture and Equipment                            
0242  Furniture and Equipment:Accum Depr - Furn and Equip</t>
        </r>
      </text>
    </comment>
    <comment ref="B1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0241  Furniture and Equipment                              40869.00
0242  Furniture and Equipment:Accum Depr - Furn and Equip      0.00</t>
        </r>
      </text>
    </comment>
    <comment ref="C17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0241  Furniture and Equipment                              40869.00
0242  Furniture and Equipment:Accum Depr - Furn and Equip      0.00</t>
        </r>
      </text>
    </comment>
    <comment ref="A18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0241  Furniture and Equipment                            
0242  Furniture and Equipment:Accum Depr - Furn and Equip</t>
        </r>
      </text>
    </comment>
    <comment ref="B1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0241  Furniture and Equipment                              40869.00
0242  Furniture and Equipment:Accum Depr - Furn and Equip      0.00</t>
        </r>
      </text>
    </comment>
    <comment ref="C1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0241  Furniture and Equipment                              40869.00
0242  Furniture and Equipment:Accum Depr - Furn and Equip      0.00</t>
        </r>
      </text>
    </comment>
    <comment ref="A30" authorId="0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0471  Payroll Deductions &amp; W/H                                             
 0471-1  Payroll Deductions &amp; W/H:Health Insurance                            
0471-1d  Payroll Deductions &amp; W/H:Health Insurance:Health Insurance Dependents
 0471-2  Payroll Deductions &amp; W/H:TRSL Contribution                           
 0471-3  Payroll Deductions &amp; W/H:Medicare                                    
 0471-4  Payroll Deductions &amp; W/H:Social Security                             
 0471-5  Payroll Deductions &amp; W/H:Supplemental Insurance                      
 0471-6  Payroll Deductions &amp; W/H:Federal Withholdings                        
 0471-7  Payroll Deductions &amp; W/H:Lousiana Withholdings                       
 0471-8  Payroll Deductions &amp; W/H:Vision &amp; Dental Withholdings                
 0471-9  Payroll Deductions &amp; W/H:Garnishments                                
   0472  Employer Portion                                                     
 0472-2  Employer Portion:TRSL Contributions                                  
 0472-3  Employer Portion:Medicare                                            
 0472-4  Employer Portion:Social Security                                     
 0472-9  Employer Portion:Unemployment Taxes                                  </t>
        </r>
      </text>
    </comment>
    <comment ref="B3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0471  Payroll Deductions &amp; W/H                                                   0.00
 0471-1  Payroll Deductions &amp; W/H:Health Insurance                              19673.72
0471-1d  Payroll Deductions &amp; W/H:Health Insurance:Health Insurance Dependents    256.53
 0471-2  Payroll Deductions &amp; W/H:TRSL Contribution                              9148.07
 0471-3  Payroll Deductions &amp; W/H:Medicare                                         29.13
 0471-4  Payroll Deductions &amp; W/H:Social Security                                -509.15
 0471-5  Payroll Deductions &amp; W/H:Supplemental Insurance                         1579.30
 0471-6  Payroll Deductions &amp; W/H:Federal Withholdings                             40.34
 0471-7  Payroll Deductions &amp; W/H:Lousiana Withholdings                            36.76
 0471-8  Payroll Deductions &amp; W/H:Vision &amp; Dental Withholdings                   3137.84
 0471-9  Payroll Deductions &amp; W/H:Garnishments                                     51.98
   0472  Employer Portion                                                           0.00
 0472-2  Employer Portion:TRSL Contributions                                     9365.10
 0472-3  Employer Portion:Medicare                                                598.82
 0472-4  Employer Portion:Social Security                                         234.33
 0472-9  Employer Portion:Unemployment Taxes                                      -20.41</t>
        </r>
      </text>
    </comment>
    <comment ref="C30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0471  Payroll Deductions &amp; W/H                                                   0.00
 0471-1  Payroll Deductions &amp; W/H:Health Insurance                              14710.40
0471-1d  Payroll Deductions &amp; W/H:Health Insurance:Health Insurance Dependents    299.77
 0471-2  Payroll Deductions &amp; W/H:TRSL Contribution                              9404.16
 0471-3  Payroll Deductions &amp; W/H:Medicare                                         29.13
 0471-4  Payroll Deductions &amp; W/H:Social Security                                -509.21
 0471-5  Payroll Deductions &amp; W/H:Supplemental Insurance                         1664.67
 0471-6  Payroll Deductions &amp; W/H:Federal Withholdings                             34.34
 0471-7  Payroll Deductions &amp; W/H:Lousiana Withholdings                            46.76
 0471-8  Payroll Deductions &amp; W/H:Vision &amp; Dental Withholdings                   2390.80
 0471-9  Payroll Deductions &amp; W/H:Garnishments                                     51.98
   0472  Employer Portion                                                           0.00
 0472-2  Employer Portion:TRSL Contributions                                    15343.59
 0472-3  Employer Portion:Medicare                                                598.85
 0472-4  Employer Portion:Social Security                                          28.38
 0472-9  Employer Portion:Unemployment Taxes                                      -20.41</t>
        </r>
      </text>
    </comment>
    <comment ref="A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1300  PreK Income                                                                                              
   1310  PreK Income:PreK Income from Individuals                                                                 
   1320  PreK Income:PreK Income from LEAs                                                                        
   1500  Earnings on Investments                                                                                  
   1510  Earnings on Investments:Interest Earned                                                                  
   1600  Food Service Income                                                                                      
1600001  Food Service Income:Reimbursements                                                                       
1600002  Food Service Income:Deposits                                                                             
1600003  Food Service Income:MFP USDA Match                                                                       
   1920  Contributions and Donations                                                                              
   1921  Special Events Income                                                                                    
 1921-1  Special Events Income:Special Events Contributions                                                       
 1921-2  Special Events Income:Special Events Sales (Nongift)                                                     
   1922  Restricted Grants                                                                                        
   1923  Restricted Donations                                                                                     
   1990  Miscellaneous                                                                                            
   1940  Miscellaneous:Books and Supplies Sold                                                                    
   1994  Miscellaneous:Credit Card Processing                                                                     
   1995  Miscellaneous:Commissions                                                                                
   1996  Miscellaneous:NSF Charges                                                                                
   1999  Miscellaneous:Other Miscellaneous Revenues                                                               
   1991  Explorers Program Income                                                                                 
   1992  Explorers Program Income:Explorers Refund Account                                                        
   1993  Field Trip Collections                                                                                   
  1999-  Local Base Aid (MFP)                                                                                     
   3110  State Per Pupil Aid - MFP                                                                                
   3290  LA 4 PreK Program                                                                                        
   4530  IDEA                                                                                                     
   4531  IDEA:IDEA- Part B                                                                                        
   4532  IDEA:IDEA Preschool                                                                                      
   4541  Title I Grants to LEAs                                                                                   
   4545  Title II - Professional Develop                                                                          
 4590-1  Public Charter School Program                                                                            
 4590-2  EduJob Funding                                                                                           
  47700  Rev Released from Restrictions                                                                           
    100  Salaries                                                                                                 
    111  Salaries:Administrators                                                                                  
1112200  Salaries:Administrators:PYP Coordinator                                                                  
1112410  Salaries:Administrators:School Principal                                                                 
1112510  Salaries:Administrators:Business Official Salary                                                         
    112  Salaries:Instructional                                                                                   
1121105  Salaries:Instructional:Kindergarten Teacher                                                              
1121110  Salaries:Instructional:Interventionists                                                                  
1121111  Salaries:Instructional:First Grade Faculty                                                               
1121112  Salaries:Instructional:Second Grade Faculty                                                              
1121113  Salaries:Instructional:3rd Grade Teacher                                                                 
1121210  Salaries:Instructional:Special Education Teacher                                                         
1121490  Salaries:Instructional:Enrichment Faculty                                                                
1121530  Salaries:Instructional:PreKindergarten Faculty                                                           
1122252  Salaries:Instructional:Librarian                                                                         
    113  Salaries:Specialists/Counselors                                                                          
1131110  Salaries:Specialists/Counselors:Elementary Counselor                                                     
1131210  Salaries:Specialists/Counselors:Therapists - Special Education                                           
1132142  Salaries:Specialists/Counselors:Therapists - Psych Testing                                               
1132152  Salaries:Specialists/Counselors:Therapists - Speech                                                      
1132190  Salaries:Specialists/Counselors:Therapists - OT/PT                                                       
    114  Salaries:Secretarial                                                                                     
1142410  Salaries:Secretarial:School Secretary                                                                    
    115  Salaries:Aides                                                                                           
1151105  Salaries:Aides:Kindergarten Aides                                                                        
1151210  Salaries:Aides:Special Education Aides                                                                   
1151490  Salaries:Aides:Enrichment Aides                                                                          
1151530  Salaries:Aides:PreKindergarten Aides                                                                     
1152252  Salaries:Aides:Library Aide                                                                              
1162620  Salaries:Custodians - Ops &amp; Maint                                                                        
1163120  Salaries:Food Service Salaries                                                                           
1182134  Salaries:Health Services                                                                                 
    119  Salaries:Other Salary Expenses                                                                           
1193201  Salaries:Other Salary Expenses:Explorers Program                                                         
1192322  Salaries:Other Salary Expense                                                                            
    123  Salaries:Substitute Teacher Expense                                                                      
1231110  Salaries:Substitute Teacher Expense:Substitutes Elementary                                               
    150  Salaries:Stipend Pay                                                                                     
1502220  Salaries:Stipend Pay:Prof Development Stipends                                                           
    200  Employee Benefits                                                                                        
    210  Employee Benefits:Group Insurance                                                                        
2101105  Employee Benefits:Group Insurance:Kindergarten Faculty                                                   
2101110  Employee Benefits:Group Insurance:Elementary Faculty                                                     
2101111  Employee Benefits:Group Insurance:First Grade Faculty                                                    
2101112  Employee Benefits:Group Insurance:Second Grade Faculty                                                   
2101113  Employee Benefits:Group Insurance:Third Grade                                                            
2101210  Employee Benefits:Group Insurance:Special Education Faculty                                              
2101490  Employee Benefits:Group Insurance:Enrichment Faculty                                                     
2101530  Employee Benefits:Group Insurance:PreKindergarten Faculty                                                
2102200  Employee Benefits:Group Insurance:Curriculum Coordinator                                                 
2102410  Employee Benefits:Group Insurance:Administrative Faculty                                                 
2102510  Employee Benefits:Group Insurance:Business Official                                                      
2103201  Employee Benefits:Group Insurance:Explorers Director                                                     
    220  Employee Benefits:Social Security Contribution                                                           
2201100  Employee Benefits:Social Security Contribution:Substitute Teachers                                       
2202200  Employee Benefits:Social Security Contribution:Curriculum Coordinator                                    
2202220  Employee Benefits:Social Security Contribution:Stipends                                                  
2202252  Employee Benefits:Social Security Contribution:Library                                                   
2202410  Employee Benefits:Social Security Contribution:Administrative Faculty                                    
2202510  Employee Benefits:Social Security Contribution:Business Official                                         
2203201  Employee Benefits:Social Security Contribution:Explorers Program Teachers                                
    225  Employee Benefits:Medicare Contributions                                                                 
2251100  Employee Benefits:Medicare Contributions:Substitute Teachers                                             
2251105  Employee Benefits:Medicare Contributions:Kindergarten Faculty                                            
2251110  Employee Benefits:Medicare Contributions:Elementary Faculty                                              
2251111  Employee Benefits:Medicare Contributions:First Grade Faculty                                             
2251112  Employee Benefits:Medicare Contributions:Second Grade Faculty                                            
2251113  Employee Benefits:Medicare Contributions:3rd Grade Faculty                                               
2251210  Employee Benefits:Medicare Contributions:Special Education Faculty                                       
2251490  Employee Benefits:Medicare Contributions:Enrichment Faculty                                              
2251530  Employee Benefits:Medicare Contributions:PreKindergarten Faculty                                         
2252200  Employee Benefits:Medicare Contributions:Curriculum Coordinator                                          
2252220  Employee Benefits:Medicare Contributions:Stipends                                                        
2252252  Employee Benefits:Medicare Contributions:Library                                                         
2252410  Employee Benefits:Medicare Contributions:Administrative Faculty                                          
2252510  Employee Benefits:Medicare Contributions:Business Official                                               
2253201  Employee Benefits:Medicare Contributions:Explorers Program Teachers                                      
    230  Employee Benefits:TRSL Contribution                                                                      
2301105  Employee Benefits:TRSL Contribution:Kindergarten Faculty                                                 
2301110  Employee Benefits:TRSL Contribution:Elementary Faculty                                                   
2301111  Employee Benefits:TRSL Contribution:First Grade Faculty                                                  
2301112  Employee Benefits:TRSL Contribution:Second Grade Faculty                                                 
2301113  Employee Benefits:TRSL Contribution:3rd Grade                                                            
2301210  Employee Benefits:TRSL Contribution:Special Education Faculty                                            
2301410  Employee Benefits:TRSL Contribution:Enrichment Faculty                                                   
2301530  Employee Benefits:TRSL Contribution:PreKindergarten Faculty                                              
2302200  Employee Benefits:TRSL Contribution:Curriculum Coordinator                                               
2302220  Employee Benefits:TRSL Contribution:Prof Dev Stipends                                                    
2302252  Employee Benefits:TRSL Contribution:Library Staff                                                        
2302410  Employee Benefits:TRSL Contribution:Adminstrative Faculty                                                
2302510  Employee Benefits:TRSL Contribution:Business Official                                                    
2303201  Employee Benefits:TRSL Contribution:Explorers Program                                                    
    250  Employee Benefits:Unemployment Compensation                                                              
2502322  Employee Benefits:Unemployment Compensation:Unemployment                                                 
2502410  Employee Benefits:Unemployment Compensation:Unemployement - School Admin                                 
    260  Employee Benefits:Workers Compensation                                                                   
2602410  Employee Benefits:Workers Compensation:Work Comp School Admin                                            
2602510  Employee Benefits:Workers Compensation:Work Comp Business Serv                                           
    300  Purchased Prof &amp; Tech Serv                                                                               
3002322  Purchased Prof &amp; Tech Serv:Community Outreach Svcs                                                       
3102300  Purchased Prof &amp; Tech Serv:Board Prof Development                                                        
3192500  Purchased Prof &amp; Tech Serv:Fees Paid to Agencies                                                         
3201490  Purchased Prof &amp; Tech Serv:Alternative Ed Fee                                                            
3202113  Purchased Prof &amp; Tech Serv:Contracted Social Worker                                                      
3202230  Purchased Prof &amp; Tech Serv:Prof Development                                                              
3201210  Purchased Prof &amp; Tech Serv:Prof Development:Special Ed Prof Development                                  
3202510  Purchased Prof &amp; Tech Serv:Prof Development:Admin Professional Development                               
3302134  Purchased Prof &amp; Tech Serv:Contracted School Nurse                                                       
3303201  Purchased Prof &amp; Tech Serv:Explorers Program Contractors                                                 
3311210  Purchased Prof &amp; Tech Serv:SPED Purchased Services                                                       
3311211  Purchased Prof &amp; Tech Serv:SPED Purchased Services:SPED Services - Preschool                             
3322311  Purchased Prof &amp; Tech Serv:Legal Fees                                                                    
3332220  Purchased Prof &amp; Tech Serv:Curriculum Development                                                        
3332510  Purchased Prof &amp; Tech Serv:Accounting Services                                                           
3332311  Purchased Prof &amp; Tech Serv:Accounting Services:Audit Services                                            
3332514  Purchased Prof &amp; Tech Serv:Accounting Services:Payroll Services                                          
3332515  Purchased Prof &amp; Tech Serv:Accounting Services:Financial Accounting Services                             
3402519  Purchased Prof &amp; Tech Serv:Accounting Services:Bank Fees                                                 
3392211  Purchased Prof &amp; Tech Serv:Instructional Support                                                         
3392513  Purchased Prof &amp; Tech Serv:Fundraising Costs                                                             
3392830  Purchased Prof &amp; Tech Serv:Fingerprinting &amp; Background                                                   
3402410  Purchased Prof &amp; Tech Serv:Purch Technical Services                                                      
    400  Purchased Property Services                                                                              
4112620  Purchased Property Services:Water / Sewage                                                               
4212620  Purchased Property Services:Disposal Services                                                            
4232600  Purchased Property Services:Repairs &amp; Maintenance                                                        
4302620  Purchased Property Services:Custodial Service                                                            
4422500  Purchased Property Services:Office Equipment Rentals                                                     
4902660  Purchased Property Services:Security Services                                                            
4902690  Purchased Property Services:Pest Control Services                                                        
    500  Other Purchased Services                                                                                 
5191110  Other Purchased Services:Field Trip Transportation                                                       
5192721  Other Purchased Services:Student Transportation                                                          
5192730  Other Purchased Services:Special Ed Transportation                                                       
5222620  Other Purchased Services:Property Insurance                                                              
5242519  Other Purchased Services:Professional Liability Insuranc                                                 
5302410  Other Purchased Services:School Postage                                                                  
5302513  Other Purchased Services:Postage - Fundraising                                                           
5302620  Other Purchased Services:Telephone Service                                                               
    540  Other Purchased Services:Advertising                                                                     
5402322  Other Purchased Services:Advertising:Advertising Enrollment                                              
5402830  Other Purchased Services:Advertising:Advertising Staff Recruitment                                       
    550  Other Purchased Services:Printing                                                                        
5501110  Other Purchased Services:Printing:Printing- Instruction                                                  
5502322  Other Purchased Services:Printing:Printing Enrollment                                                    
5502410  Other Purchased Services:Printing:Printing School Admin                                                  
5502513  Other Purchased Services:Printing:Printing Fundraising                                                   
5703120  Other Purchased Services:Food Service Management                                                         
    580  Other Purchased Services:Travel                                                                          
5801110  Other Purchased Services:Travel:Travel                                                                   
5802300  Other Purchased Services:Travel:Travel Board of Directors                                                
5802510  Other Purchased Services:Travel:Travel - Bus Office                                                      
5802513  Other Purchased Services:Travel:Travel Fundraising                                                       
5821210  Other Purchased Services:Travel:Travel Special Ed                                                        
5822211  Other Purchased Services:Travel:Travel Professional Dev                                                  
5822323  Other Purchased Services:Travel:Charter Related Travel                                                   
5822410  Other Purchased Services:Travel:Travel School Admin                                                      
5822830  Other Purchased Services:Travel:Candidate Travel                                                         
5902300  Other Purchased Services:Board Services                                                                  
5913300  Other Purchased Services:Other local services                                                            
    600  Materials &amp; Supplies                                                                                     
    610  Materials &amp; Supplies:Materials &amp; Supplies                                                                
6102410  Materials &amp; Supplies:Materials &amp; Supplies:Admin &amp; Reception Materials                                    
6102510  Materials &amp; Supplies:Materials &amp; Supplies:Admin &amp; Reception Materials:Business Office Materials          
6102620  Materials &amp; Supplies:Materials &amp; Supplies:Maintenance/Custodian Materials                                
6103200  Materials &amp; Supplies:Materials &amp; Supplies:School Store Materials                                         
6103201  Materials &amp; Supplies:Materials &amp; Supplies:Explorers Program Materials                                    
   610a  Materials &amp; Supplies:Materials &amp; Supplies:Curriculum Materials                                           
6101104  Materials &amp; Supplies:Materials &amp; Supplies:Curriculum Materials:Reading Intervention Supplies             
6101105  Materials &amp; Supplies:Materials &amp; Supplies:Curriculum Materials:Kindergarten Materials                    
6101111  Materials &amp; Supplies:Materials &amp; Supplies:Curriculum Materials:First Grade Materials                     
6101112  Materials &amp; Supplies:Materials &amp; Supplies:Curriculum Materials:Second Grade Materials                    
6101113  Materials &amp; Supplies:Materials &amp; Supplies:Curriculum Materials:Third Grade Supplies                      
6101119  Materials &amp; Supplies:Materials &amp; Supplies:Curriculum Materials:Physical Education supplies               
6101490  Materials &amp; Supplies:Materials &amp; Supplies:Curriculum Materials:Enrichment Materials                      
6101530  Materials &amp; Supplies:Materials &amp; Supplies:Curriculum Materials:PreKindergarten Materials                 
   610b  Materials &amp; Supplies:Materials &amp; Supplies:Classroom Budgets                                              
   610c  Materials &amp; Supplies:Materials &amp; Supplies:NCLB Materials                                                 
6101210  Materials &amp; Supplies:Materials &amp; Supplies:NCLB Materials:Special Education Materials                     
6101211  Materials &amp; Supplies:Materials &amp; Supplies:NCLB Materials:RTI/PBS Supplies                                
6102114  Materials &amp; Supplies:Materials &amp; Supplies:NCLB Materials:Parental Involvement Supplies                   
6102250  Materials &amp; Supplies:Materials &amp; Supplies:NCLB Materials:Homeless Supplies &amp; Materials                   
   610d  Materials &amp; Supplies:Materials &amp; Supplies:Support Services Materials                                     
6102113  Materials &amp; Supplies:Materials &amp; Supplies:Support Services Materials:Social Worker Supplies              
6102134  Materials &amp; Supplies:Materials &amp; Supplies:Support Services Materials:Health Supplies                     
6102322  Materials &amp; Supplies:Materials &amp; Supplies:Support Services Materials:Enrollment Materials                
   610e  Materials &amp; Supplies:Materials &amp; Supplies:Instructional Support Materials                                
6102220  Materials &amp; Supplies:Materials &amp; Supplies:Instructional Support Materials:Curriculum Development Supplies
6102230  Materials &amp; Supplies:Materials &amp; Supplies:Instructional Support Materials:Prof Development Materials     
6102240  Materials &amp; Supplies:Materials &amp; Supplies:Instructional Support Materials:Teacher Workroom Materials     
   610f  Materials &amp; Supplies:Materials &amp; Supplies:Board of Directors Material                                    
6102300  Materials &amp; Supplies:Materials &amp; Supplies:Board of Directors Material:Board of Directors Materials       
6102323  Materials &amp; Supplies:Materials &amp; Supplies:Board of Directors Material:Charter Application Materials      
6102513  Materials &amp; Supplies:Materials &amp; Supplies:Board of Directors Material:Fundraising Materials              
    615  Materials &amp; Supplies:Technology                                                                          
6151100  Materials &amp; Supplies:Technology:Instructional Technology                                                 
6152200  Materials &amp; Supplies:Technology:Support Technology                                                       
6152410  Materials &amp; Supplies:Technology:Admin Technology                                                         
6152510  Materials &amp; Supplies:Technology:Bus Ofc Technology                                                       
6222620  Materials &amp; Supplies:Electricity                                                                         
    641  Materials &amp; Supplies:Library                                                                             
6102252  Materials &amp; Supplies:Library:Library Materials                                                           
6441110  Materials &amp; Supplies:Library:Library Materials:Periodicals                                               
6412220  Materials &amp; Supplies:Library:Professional Library                                                        
6412252  Materials &amp; Supplies:Library:Library Books                                                               
    700  Property                                                                                                 
    740  Depreciation                                                                                             
    800  Other Objects                                                                                            
    810  Other Objects:Admin Fees                                                                                 
  810-1  Other Objects:Admin Fees:Admin Fees- RSD                                                                 
  810-2  Other Objects:Admin Fees:Admin Fees- DOE                                                                 
    830  Other Objects:Interest Expense                                                                           
    890  Other Objects:Dues &amp; Fees                                                                                
8102123  Other Objects:Dues &amp; Fees:Dues &amp; Fees - Pupil Support                                                    
8102311  Other Objects:Dues &amp; Fees:Dues &amp; Fees - General Admin                                                    
8102410  Other Objects:Dues &amp; Fees:Dues &amp; Fees - School Admin                                                     
         MJFP Income                                                                                              
   7035  Other Income                                                                                             
         MJFP Expenses                                                                                            
         Sales tax paid to be reimbursed                                                                          </t>
        </r>
      </text>
    </comment>
    <comment ref="B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1300  PreK Income                                                                                                 87060.00
   1310  PreK Income:PreK Income from Individuals                                                                        0.00
   1320  PreK Income:PreK Income from LEAs                                                                               0.00
   1500  Earnings on Investments                                                                                         0.00
   1510  Earnings on Investments:Interest Earned                                                                         0.00
   1600  Food Service Income                                                                                             0.00
1600001  Food Service Income:Reimbursements                                                                              0.00
1600002  Food Service Income:Deposits                                                                                 1289.50
1600003  Food Service Income:MFP USDA Match                                                                              0.00
   1920  Contributions and Donations                                                                                  1176.51
   1921  Special Events Income                                                                                           0.00
 1921-1  Special Events Income:Special Events Contributions                                                           5888.68
 1921-2  Special Events Income:Special Events Sales (Nongift)                                                        28015.67
   1922  Restricted Grants                                                                                            4458.40
   1923  Restricted Donations                                                                                            0.00
   1990  Miscellaneous                                                                                                1252.50
   1940  Miscellaneous:Books and Supplies Sold                                                                        2499.00
   1994  Miscellaneous:Credit Card Processing                                                                            0.00
   1995  Miscellaneous:Commissions                                                                                      81.31
   1996  Miscellaneous:NSF Charges                                                                                      25.00
   1999  Miscellaneous:Other Miscellaneous Revenues                                                                      0.03
   1991  Explorers Program Income                                                                                    21555.00
   1992  Explorers Program Income:Explorers Refund Account                                                               0.00
   1993  Field Trip Collections                                                                                          0.00
  1999-  Local Base Aid (MFP)                                                                                       357339.00
   3110  State Per Pupil Aid - MFP                                                                                  378525.00
   3290  LA 4 PreK Program                                                                                           20458.08
   4530  IDEA                                                                                                            0.00
   4531  IDEA:IDEA- Part B                                                                                           12774.00
   4532  IDEA:IDEA Preschool                                                                                             0.00
   4541  Title I Grants to LEAs                                                                                      29421.00
   4545  Title II - Professional Develop                                                                                 0.00
 4590-1  Public Charter School Program                                                                               27083.04
 4590-2  EduJob Funding                                                                                                  0.00
  47700  Rev Released from Restrictions                                                                                  0.00
    100  Salaries                                                                                                        0.00
    111  Salaries:Administrators                                                                                         0.00
1112200  Salaries:Administrators:PYP Coordinator                                                                    -21350.16
1112410  Salaries:Administrators:School Principal                                                                   -32663.36
1112510  Salaries:Administrators:Business Official Salary                                                           -23333.36
    112  Salaries:Instructional                                                                                          0.00
1121105  Salaries:Instructional:Kindergarten Teacher                                                                -33520.16
1121110  Salaries:Instructional:Interventionists                                                                    -20907.18
1121111  Salaries:Instructional:First Grade Faculty                                                                 -36815.21
1121112  Salaries:Instructional:Second Grade Faculty                                                                -23732.48
1121113  Salaries:Instructional:3rd Grade Teacher                                                                   -24183.96
1121210  Salaries:Instructional:Special Education Teacher                                                           -23955.78
1121490  Salaries:Instructional:Enrichment Faculty                                                                  -51357.68
1121530  Salaries:Instructional:PreKindergarten Faculty                                                             -29744.68
1122252  Salaries:Instructional:Librarian                                                                            -7912.14
    113  Salaries:Specialists/Counselors                                                                                 0.00
1131110  Salaries:Specialists/Counselors:Elementary Counselor                                                            0.00
1131210  Salaries:Specialists/Counselors:Therapists - Special Education                                                  0.00
1132142  Salaries:Specialists/Counselors:Therapists - Psych Testing                                                      0.00
1132152  Salaries:Specialists/Counselors:Therapists - Speech                                                             0.00
1132190  Salaries:Specialists/Counselors:Therapists - OT/PT                                                              0.00
    114  Salaries:Secretarial                                                                                            0.00
1142410  Salaries:Secretarial:School Secretary                                                                       -8018.47
    115  Salaries:Aides                                                                                                  0.00
1151105  Salaries:Aides:Kindergarten Aides                                                                          -19440.95
1151210  Salaries:Aides:Special Education Aides                                                                     -20927.53
1151490  Salaries:Aides:Enrichment Aides                                                                                 0.00
1151530  Salaries:Aides:PreKindergarten Aides                                                                        -9838.70
1152252  Salaries:Aides:Library Aide                                                                                 -5148.24
1162620  Salaries:Custodians - Ops &amp; Maint                                                                               0.00
1163120  Salaries:Food Service Salaries                                                                                  0.00
1182134  Salaries:Health Services                                                                                   -11062.50
    119  Salaries:Other Salary Expenses                                                                                  0.00
1193201  Salaries:Other Salary Expenses:Explorers Program                                                           -11258.97
1192322  Salaries:Other Salary Expense                                                                                   0.00
    123  Salaries:Substitute Teacher Expense                                                                          -217.50
1231110  Salaries:Substitute Teacher Expense:Substitutes Elementary                                                  -1922.60
    150  Salaries:Stipend Pay                                                                                            0.00
1502220  Salaries:Stipend Pay:Prof Development Stipends                                                                  0.00
    200  Employee Benefits                                                                                             -73.50
    210  Employee Benefits:Group Insurance                                                                            4085.85
2101105  Employee Benefits:Group Insurance:Kindergarten Faculty                                                      -6927.37
2101110  Employee Benefits:Group Insurance:Elementary Faculty                                                        -4180.09
2101111  Employee Benefits:Group Insurance:First Grade Faculty                                                       -5553.57
2101112  Employee Benefits:Group Insurance:Second Grade Faculty                                                      -3709.69
2101113  Employee Benefits:Group Insurance:Third Grade                                                               -1947.89
2101210  Employee Benefits:Group Insurance:Special Education Faculty                                                -10543.80
2101490  Employee Benefits:Group Insurance:Enrichment Faculty                                                        -9323.89
2101530  Employee Benefits:Group Insurance:PreKindergarten Faculty                                                   -5081.65
2102200  Employee Benefits:Group Insurance:Curriculum Coordinator                                                    -1848.24
2102410  Employee Benefits:Group Insurance:Administrative Faculty                                                    -6338.59
2102510  Employee Benefits:Group Insurance:Business Official                                                         -2243.97
2103201  Employee Benefits:Group Insurance:Explorers Director                                                            0.00
    220  Employee Benefits:Social Security Contribution                                                                  0.00
2201100  Employee Benefits:Social Security Contribution:Substitute Teachers                                          -1727.63
2202200  Employee Benefits:Social Security Contribution:Curriculum Coordinator                                           0.00
2202220  Employee Benefits:Social Security Contribution:Stipends                                                         0.00
2202252  Employee Benefits:Social Security Contribution:Library                                                          0.00
2202410  Employee Benefits:Social Security Contribution:Administrative Faculty                                           0.00
2202510  Employee Benefits:Social Security Contribution:Business Official                                                0.00
2203201  Employee Benefits:Social Security Contribution:Explorers Program Teachers                                    -449.41
    225  Employee Benefits:Medicare Contributions                                                                        0.00
2251100  Employee Benefits:Medicare Contributions:Substitute Teachers                                                  -12.99
2251105  Employee Benefits:Medicare Contributions:Kindergarten Faculty                                                -830.85
2251110  Employee Benefits:Medicare Contributions:Elementary Faculty                                                  -361.07
2251111  Employee Benefits:Medicare Contributions:First Grade Faculty                                                 -512.51
2251112  Employee Benefits:Medicare Contributions:Second Grade Faculty                                                -330.96
2251113  Employee Benefits:Medicare Contributions:3rd Grade Faculty                                                   -340.43
2251210  Employee Benefits:Medicare Contributions:Special Education Faculty                                           -528.69
2251490  Employee Benefits:Medicare Contributions:Enrichment Faculty                                                  -730.68
2251530  Employee Benefits:Medicare Contributions:PreKindergarten Faculty                                             -577.12
2252200  Employee Benefits:Medicare Contributions:Curriculum Coordinator                                              -300.31
2252220  Employee Benefits:Medicare Contributions:Stipends                                                               0.00
2252252  Employee Benefits:Medicare Contributions:Library                                                             -114.72
2252410  Employee Benefits:Medicare Contributions:Administrative Faculty                                              -560.69
2252510  Employee Benefits:Medicare Contributions:Business Official                                                   -329.05
2253201  Employee Benefits:Medicare Contributions:Explorers Program Teachers                                          -121.99
    230  Employee Benefits:TRSL Contribution                                                                             0.00
2301105  Employee Benefits:TRSL Contribution:Kindergarten Faculty                                                   -12914.82
2301110  Employee Benefits:TRSL Contribution:Elementary Faculty                                                      -9156.30
2301111  Employee Benefits:TRSL Contribution:First Grade Faculty                                                     -8534.58
2301112  Employee Benefits:TRSL Contribution:Second Grade Faculty                                                    -6574.86
2301113  Employee Benefits:TRSL Contribution:3rd Grade                                                               -4986.44
2301210  Employee Benefits:TRSL Contribution:Special Education Faculty                                               -8622.89
2301410  Employee Benefits:TRSL Contribution:Enrichment Faculty                                                     -11774.26
2301530  Employee Benefits:TRSL Contribution:PreKindergarten Faculty                                                 -9480.84
2302200  Employee Benefits:TRSL Contribution:Curriculum Coordinator                                                  -3768.70
2302220  Employee Benefits:TRSL Contribution:Prof Dev Stipends                                                           0.00
2302252  Employee Benefits:TRSL Contribution:Library Staff                                                           -2645.76
2302410  Employee Benefits:TRSL Contribution:Adminstrative Faculty                                                  -10106.20
2302510  Employee Benefits:TRSL Contribution:Business Official                                                       -5302.28
2303201  Employee Benefits:TRSL Contribution:Explorers Program                                                           0.00
    250  Employee Benefits:Unemployment Compensation                                                                 -1056.44
2502322  Employee Benefits:Unemployment Compensation:Unemployment                                                        0.00
2502410  Employee Benefits:Unemployment Compensation:Unemployement - School Admin                                        0.00
    260  Employee Benefits:Workers Compensation                                                                          0.00
2602410  Employee Benefits:Workers Compensation:Work Comp School Admin                                                   0.00
2602510  Employee Benefits:Workers Compensation:Work Comp Business Serv                                                  0.00
    300  Purchased Prof &amp; Tech Serv                                                                                      0.00
3002322  Purchased Prof &amp; Tech Serv:Community Outreach Svcs                                                              0.00
3102300  Purchased Prof &amp; Tech Serv:Board Prof Development                                                               0.00
3192500  Purchased Prof &amp; Tech Serv:Fees Paid to Agencies                                                                0.00
3201490  Purchased Prof &amp; Tech Serv:Alternative Ed Fee                                                                   0.00
3202113  Purchased Prof &amp; Tech Serv:Contracted Social Worker                                                         -5000.00
3202230  Purchased Prof &amp; Tech Serv:Prof Development                                                                 -2156.18
3201210  Purchased Prof &amp; Tech Serv:Prof Development:Special Ed Prof Development                                         0.00
3202510  Purchased Prof &amp; Tech Serv:Prof Development:Admin Professional Development                                      0.00
3302134  Purchased Prof &amp; Tech Serv:Contracted School Nurse                                                              0.00
3303201  Purchased Prof &amp; Tech Serv:Explorers Program Contractors                                                     -517.50
3311210  Purchased Prof &amp; Tech Serv:SPED Purchased Services                                                          -1668.75
3311211  Purchased Prof &amp; Tech Serv:SPED Purchased Services:SPED Services - Preschool                                    0.00
3322311  Purchased Prof &amp; Tech Serv:Legal Fees                                                                       -1302.07
3332220  Purchased Prof &amp; Tech Serv:Curriculum Development                                                               0.00
3332510  Purchased Prof &amp; Tech Serv:Accounting Services                                                                  0.00
3332311  Purchased Prof &amp; Tech Serv:Accounting Services:Audit Services                                                   0.00
3332514  Purchased Prof &amp; Tech Serv:Accounting Services:Payroll Services                                             -1447.00
3332515  Purchased Prof &amp; Tech Serv:Accounting Services:Financial Accounting Services                                 -119.80
3402519  Purchased Prof &amp; Tech Serv:Accounting Services:Bank Fees                                                     -691.38
3392211  Purchased Prof &amp; Tech Serv:Instructional Support                                                            -1500.00
3392513  Purchased Prof &amp; Tech Serv:Fundraising Costs                                                                    0.00
3392830  Purchased Prof &amp; Tech Serv:Fingerprinting &amp; Background                                                          0.00
3402410  Purchased Prof &amp; Tech Serv:Purch Technical Services                                                        -12075.00
    400  Purchased Property Services                                                                                     0.00
4112620  Purchased Property Services:Water / Sewage                                                                      0.00
4212620  Purchased Property Services:Disposal Services                                                                -687.80
4232600  Purchased Property Services:Repairs &amp; Maintenance                                                           -6663.90
4302620  Purchased Property Services:Custodial Service                                                              -28514.06
4422500  Purchased Property Services:Office Equipment Rentals                                                        -2240.40
4902660  Purchased Property Services:Security Services                                                               -1164.00
4902690  Purchased Property Services:Pest Control Services                                                               0.00
    500  Other Purchased Services                                                                                        0.00
5191110  Other Purchased Services:Field Trip Transportation                                                          -1803.00
5192721  Other Purchased Services:Student Transportation                                                            -44460.00
5192730  Other Purchased Services:Special Ed Transportation                                                          -1830.00
5222620  Other Purchased Services:Property Insurance                                                                -10236.00
5242519  Other Purchased Services:Professional Liability Insuranc                                                        0.00
5302410  Other Purchased Services:School Postage                                                                      -360.20
5302513  Other Purchased Services:Postage - Fundraising                                                                  0.00
5302620  Other Purchased Services:Telephone Service                                                                   -491.86
    540  Other Purchased Services:Advertising                                                                            0.00
5402322  Other Purchased Services:Advertising:Advertising Enrollment                                                     0.00
5402830  Other Purchased Services:Advertising:Advertising Staff Recruitment                                              0.00
    550  Other Purchased Services:Printing                                                                               0.00
5501110  Other Purchased Services:Printing:Printing- Instruction                                                       -99.21
5502322  Other Purchased Services:Printing:Printing Enrollment                                                           0.00
5502410  Other Purchased Services:Printing:Printing School Admin                                                     -1874.00
5502513  Other Purchased Services:Printing:Printing Fundraising                                                      -2177.00
5703120  Other Purchased Services:Food Service Management                                                            -1000.00
    580  Other Purchased Services:Travel                                                                                 0.00
5801110  Other Purchased Services:Travel:Travel                                                                       -469.16
5802300  Other Purchased Services:Travel:Travel Board of Directors                                                       0.00
5802510  Other Purchased Services:Travel:Travel - Bus Office                                                             0.00
5802513  Other Purchased Services:Travel:Travel Fundraising                                                              0.00
5821210  Other Purchased Services:Travel:Travel Special Ed                                                               0.00
5822211  Other Purchased Services:Travel:Travel Professional Dev                                                     -4671.29
5822323  Other Purchased Services:Travel:Charter Related Travel                                                          0.00
5822410  Other Purchased Services:Travel:Travel School Admin                                                             0.00
5822830  Other Purchased Services:Travel:Candidate Travel                                                                0.00
5902300  Other Purchased Services:Board Services                                                                         0.00
5913300  Other Purchased Services:Other local services                                                               -2029.00
    600  Materials &amp; Supplies                                                                                            0.00
    610  Materials &amp; Supplies:Materials &amp; Supplies                                                                       0.00
6102410  Materials &amp; Supplies:Materials &amp; Supplies:Admin &amp; Reception Materials                                       -3459.61
6102510  Materials &amp; Supplies:Materials &amp; Supplies:Admin &amp; Reception Materials:Business Office Materials              -482.56
6102620  Materials &amp; Supplies:Materials &amp; Supplies:Maintenance/Custodian Materials                                   -2758.55
6103200  Materials &amp; Supplies:Materials &amp; Supplies:School Store Materials                                            -1413.00
6103201  Materials &amp; Supplies:Materials &amp; Supplies:Explorers Program Materials                                           0.00
   610a  Materials &amp; Supplies:Materials &amp; Supplies:Curriculum Materials                                             -32763.56
6101104  Materials &amp; Supplies:Materials &amp; Supplies:Curriculum Materials:Reading Intervention Supplies               -14838.61
6101105  Materials &amp; Supplies:Materials &amp; Supplies:Curriculum Materials:Kindergarten Materials                        -739.06
6101111  Materials &amp; Supplies:Materials &amp; Supplies:Curriculum Materials:First Grade Materials                            0.00
6101112  Materials &amp; Supplies:Materials &amp; Supplies:Curriculum Materials:Second Grade Materials                           0.00
6101113  Materials &amp; Supplies:Materials &amp; Supplies:Curriculum Materials:Third Grade Supplies                             0.00
6101119  Materials &amp; Supplies:Materials &amp; Supplies:Curriculum Materials:Physical Education supplies                      0.00
6101490  Materials &amp; Supplies:Materials &amp; Supplies:Curriculum Materials:Enrichment Materials                          -582.55
6101530  Materials &amp; Supplies:Materials &amp; Supplies:Curriculum Materials:PreKindergarten Materials                        0.00
   610b  Materials &amp; Supplies:Materials &amp; Supplies:Classroom Budgets                                                 -1137.13
   610c  Materials &amp; Supplies:Materials &amp; Supplies:NCLB Materials                                                        0.00
6101210  Materials &amp; Supplies:Materials &amp; Supplies:NCLB Materials:Special Education Materials                        -1300.80
6101211  Materials &amp; Supplies:Materials &amp; Supplies:NCLB Materials:RTI/PBS Supplies                                    -729.74
6102114  Materials &amp; Supplies:Materials &amp; Supplies:NCLB Materials:Parental Involvement Supplies                        -65.21
6102250  Materials &amp; Supplies:Materials &amp; Supplies:NCLB Materials:Homeless Supplies &amp; Materials                          0.00
   610d  Materials &amp; Supplies:Materials &amp; Supplies:Support Services Materials                                            0.00
6102113  Materials &amp; Supplies:Materials &amp; Supplies:Support Services Materials:Social Worker Supplies                     0.00
6102134  Materials &amp; Supplies:Materials &amp; Supplies:Support Services Materials:Health Supplies                            0.00
6102322  Materials &amp; Supplies:Materials &amp; Supplies:Support Services Materials:Enrollment Materials                       0.00
   610e  Materials &amp; Supplies:Materials &amp; Supplies:Instructional Support Materials                                       0.00
6102220  Materials &amp; Supplies:Materials &amp; Supplies:Instructional Support Materials:Curriculum Development Supplies   -3542.67
6102230  Materials &amp; Supplies:Materials &amp; Supplies:Instructional Support Materials:Prof Development Materials         -827.93
6102240  Materials &amp; Supplies:Materials &amp; Supplies:Instructional Support Materials:Teacher Workroom Materials            0.00
   610f  Materials &amp; Supplies:Materials &amp; Supplies:Board of Directors Material                                           0.00
6102300  Materials &amp; Supplies:Materials &amp; Supplies:Board of Directors Material:Board of Directors Materials            -51.53
6102323  Materials &amp; Supplies:Materials &amp; Supplies:Board of Directors Material:Charter Application Materials             0.00
6102513  Materials &amp; Supplies:Materials &amp; Supplies:Board of Directors Material:Fundraising Materials                     0.00
    615  Materials &amp; Supplies:Technology                                                                                 0.00
6151100  Materials &amp; Supplies:Technology:Instructional Technology                                                    -2441.99
6152200  Materials &amp; Supplies:Technology:Support Technology                                                              0.00
6152410  Materials &amp; Supplies:Technology:Admin Technology                                                            -1872.62
6152510  Materials &amp; Supplies:Technology:Bus Ofc Technology                                                              0.00
6222620  Materials &amp; Supplies:Electricity                                                                           -17216.53
    641  Materials &amp; Supplies:Library                                                                                    0.00
6102252  Materials &amp; Supplies:Library:Library Materials                                                               -140.47
6441110  Materials &amp; Supplies:Library:Library Materials:Periodicals                                                      0.00
6412220  Materials &amp; Supplies:Library:Professional Library                                                               0.00
6412252  Materials &amp; Supplies:Library:Library Books                                                                      0.00
    700  Property                                                                                                        0.00
    740  Depreciation                                                                                                    0.00
    800  Other Objects                                                                                                   0.00
    810  Other Objects:Admin Fees                                                                                        0.00
  810-1  Other Objects:Admin Fees:Admin Fees- RSD                                                                    -7145.00
  810-2  Other Objects:Admin Fees:Admin Fees- DOE                                                                    -7569.00
    830  Other Objects:Interest Expense                                                                                  0.00
    890  Other Objects:Dues &amp; Fees                                                                                       0.00
8102123  Other Objects:Dues &amp; Fees:Dues &amp; Fees - Pupil Support                                                           0.00
8102311  Other Objects:Dues &amp; Fees:Dues &amp; Fees - General Admin                                                           0.00
8102410  Other Objects:Dues &amp; Fees:Dues &amp; Fees - School Admin                                                       -22650.00
         MJFP Income                                                                                                 20645.18
   7035  Other Income                                                                                                    0.00
         MJFP Expenses                                                                                              -21923.60
         Sales tax paid to be reimbursed                                                                                 0.00</t>
        </r>
      </text>
    </comment>
    <comment ref="C38" authorId="1">
      <text>
        <r>
          <rPr>
            <b/>
            <sz val="9"/>
            <color indexed="81"/>
            <rFont val="Courier New"/>
            <family val="3"/>
          </rPr>
          <t>Accounts in this row:</t>
        </r>
        <r>
          <rPr>
            <sz val="9"/>
            <color indexed="81"/>
            <rFont val="Courier New"/>
            <family val="3"/>
          </rPr>
          <t xml:space="preserve">
   1300  PreK Income                                                                                                     0.00
   1310  PreK Income:PreK Income from Individuals                                                                        0.00
   1320  PreK Income:PreK Income from LEAs                                                                               0.00
   1500  Earnings on Investments                                                                                         0.00
   1510  Earnings on Investments:Interest Earned                                                                         0.00
   1600  Food Service Income                                                                                             0.00
1600001  Food Service Income:Reimbursements                                                                              0.00
1600002  Food Service Income:Deposits                                                                                  602.00
1600003  Food Service Income:MFP USDA Match                                                                              0.00
   1920  Contributions and Donations                                                                                  1136.51
   1921  Special Events Income                                                                                           0.00
 1921-1  Special Events Income:Special Events Contributions                                                              1.68
 1921-2  Special Events Income:Special Events Sales (Nongift)                                                            0.00
   1922  Restricted Grants                                                                                            4458.40
   1923  Restricted Donations                                                                                            0.00
   1990  Miscellaneous                                                                                                 835.00
   1940  Miscellaneous:Books and Supplies Sold                                                                        1599.00
   1994  Miscellaneous:Credit Card Processing                                                                            0.00
   1995  Miscellaneous:Commissions                                                                                      81.31
   1996  Miscellaneous:NSF Charges                                                                                       0.00
   1999  Miscellaneous:Other Miscellaneous Revenues                                                                      0.03
   1991  Explorers Program Income                                                                                    21280.00
   1992  Explorers Program Income:Explorers Refund Account                                                               0.00
   1993  Field Trip Collections                                                                                          0.00
  1999-  Local Base Aid (MFP)                                                                                       261709.00
   3110  State Per Pupil Aid - MFP                                                                                  277400.00
   3290  LA 4 PreK Program                                                                                           11752.08
   4530  IDEA                                                                                                            0.00
   4531  IDEA:IDEA- Part B                                                                                               0.00
   4532  IDEA:IDEA Preschool                                                                                             0.00
   4541  Title I Grants to LEAs                                                                                          0.00
   4545  Title II - Professional Develop                                                                                 0.00
 4590-1  Public Charter School Program                                                                               27083.04
 4590-2  EduJob Funding                                                                                                  0.00
  47700  Rev Released from Restrictions                                                                                  0.00
    100  Salaries                                                                                                        0.00
    111  Salaries:Administrators                                                                                         0.00
1112200  Salaries:Administrators:PYP Coordinator                                                                    -16012.62
1112410  Salaries:Administrators:School Principal                                                                   -24497.52
1112510  Salaries:Administrators:Business Official Salary                                                           -17500.02
    112  Salaries:Instructional                                                                                          0.00
1121105  Salaries:Instructional:Kindergarten Teacher                                                                -22925.06
1121110  Salaries:Instructional:Interventionists                                                                    -13921.04
1121111  Salaries:Instructional:First Grade Faculty                                                                 -24887.28
1121112  Salaries:Instructional:Second Grade Faculty                                                                -15888.32
1121113  Salaries:Instructional:3rd Grade Teacher                                                                   -16322.64
1121210  Salaries:Instructional:Special Education Teacher                                                           -19326.96
1121490  Salaries:Instructional:Enrichment Faculty                                                                  -35504.62
1121530  Salaries:Instructional:PreKindergarten Faculty                                                             -22065.36
1122252  Salaries:Instructional:Librarian                                                                            -5274.76
    113  Salaries:Specialists/Counselors                                                                                 0.00
1131110  Salaries:Specialists/Counselors:Elementary Counselor                                                            0.00
1131210  Salaries:Specialists/Counselors:Therapists - Special Education                                                  0.00
1132142  Salaries:Specialists/Counselors:Therapists - Psych Testing                                                      0.00
1132152  Salaries:Specialists/Counselors:Therapists - Speech                                                             0.00
1132190  Salaries:Specialists/Counselors:Therapists - OT/PT                                                              0.00
    114  Salaries:Secretarial                                                                                            0.00
1142410  Salaries:Secretarial:School Secretary                                                                       -5366.23
    115  Salaries:Aides                                                                                                  0.00
1151105  Salaries:Aides:Kindergarten Aides                                                                          -12872.83
1151210  Salaries:Aides:Special Education Aides                                                                     -13696.55
1151490  Salaries:Aides:Enrichment Aides                                                                                 0.00
1151530  Salaries:Aides:PreKindergarten Aides                                                                        -6625.80
1152252  Salaries:Aides:Library Aide                                                                                 -3432.16
1162620  Salaries:Custodians - Ops &amp; Maint                                                                               0.00
1163120  Salaries:Food Service Salaries                                                                                  0.00
1182134  Salaries:Health Services                                                                                    -7375.00
    119  Salaries:Other Salary Expenses                                                                                  0.00
1193201  Salaries:Other Salary Expenses:Explorers Program                                                            -6088.19
1192322  Salaries:Other Salary Expense                                                                                   0.00
    123  Salaries:Substitute Teacher Expense                                                                          -217.50
1231110  Salaries:Substitute Teacher Expense:Substitutes Elementary                                                  -1257.50
    150  Salaries:Stipend Pay                                                                                            0.00
1502220  Salaries:Stipend Pay:Prof Development Stipends                                                                  0.00
    200  Employee Benefits                                                                                             -73.50
    210  Employee Benefits:Group Insurance                                                                            4110.85
2101105  Employee Benefits:Group Insurance:Kindergarten Faculty                                                      -4057.07
2101110  Employee Benefits:Group Insurance:Elementary Faculty                                                        -3208.87
2101111  Employee Benefits:Group Insurance:First Grade Faculty                                                       -2154.30
2101112  Employee Benefits:Group Insurance:Second Grade Faculty                                                      -1767.25
2101113  Employee Benefits:Group Insurance:Third Grade                                                               -1377.86
2101210  Employee Benefits:Group Insurance:Special Education Faculty                                                 -6005.74
2101490  Employee Benefits:Group Insurance:Enrichment Faculty                                                        -6837.96
2101530  Employee Benefits:Group Insurance:PreKindergarten Faculty                                                   -2703.42
2102200  Employee Benefits:Group Insurance:Curriculum Coordinator                                                    -1362.63
2102410  Employee Benefits:Group Insurance:Administrative Faculty                                                    -2542.02
2102510  Employee Benefits:Group Insurance:Business Official                                                         -2729.58
2103201  Employee Benefits:Group Insurance:Explorers Director                                                            0.00
    220  Employee Benefits:Social Security Contribution                                                                  0.00
2201100  Employee Benefits:Social Security Contribution:Substitute Teachers                                          -1695.69
2202200  Employee Benefits:Social Security Contribution:Curriculum Coordinator                                           0.00
2202220  Employee Benefits:Social Security Contribution:Stipends                                                         0.00
2202252  Employee Benefits:Social Security Contribution:Library                                                          0.00
2202410  Employee Benefits:Social Security Contribution:Administrative Faculty                                           0.00
2202510  Employee Benefits:Social Security Contribution:Business Official                                                0.00
2203201  Employee Benefits:Social Security Contribution:Explorers Program Teachers                                    -288.23
    225  Employee Benefits:Medicare Contributions                                                                        0.00
2251100  Employee Benefits:Medicare Contributions:Substitute Teachers                                                   -1.96
2251105  Employee Benefits:Medicare Contributions:Kindergarten Faculty                                                -569.44
2251110  Employee Benefits:Medicare Contributions:Elementary Faculty                                                  -240.53
2251111  Employee Benefits:Medicare Contributions:First Grade Faculty                                                 -346.76
2251112  Employee Benefits:Medicare Contributions:Second Grade Faculty                                                -221.60
2251113  Employee Benefits:Medicare Contributions:3rd Grade Faculty                                                   -229.85
2251210  Employee Benefits:Medicare Contributions:Special Education Faculty                                           -394.36
2251490  Employee Benefits:Medicare Contributions:Enrichment Faculty                                                  -504.23
2251530  Employee Benefits:Medicare Contributions:PreKindergarten Faculty                                             -420.57
2252200  Employee Benefits:Medicare Contributions:Curriculum Coordinator                                              -225.31
2252220  Employee Benefits:Medicare Contributions:Stipends                                                               0.00
2252252  Employee Benefits:Medicare Contributions:Library                                                              -76.48
2252410  Employee Benefits:Medicare Contributions:Administrative Faculty                                              -412.99
2252510  Employee Benefits:Medicare Contributions:Business Official                                                   -246.87
2253201  Employee Benefits:Medicare Contributions:Explorers Program Teachers                                           -60.12
    230  Employee Benefits:TRSL Contribution                                                                             0.00
2301105  Employee Benefits:TRSL Contribution:Kindergarten Faculty                                                    -9092.39
2301110  Employee Benefits:TRSL Contribution:Elementary Faculty                                                      -6715.01
2301111  Employee Benefits:TRSL Contribution:First Grade Faculty                                                     -5993.96
2301112  Employee Benefits:TRSL Contribution:Second Grade Faculty                                                    -4883.75
2301113  Employee Benefits:TRSL Contribution:3rd Grade                                                               -3291.38
2301210  Employee Benefits:TRSL Contribution:Special Education Faculty                                               -6686.50
2301410  Employee Benefits:TRSL Contribution:Enrichment Faculty                                                      -8344.81
2301530  Employee Benefits:TRSL Contribution:PreKindergarten Faculty                                                 -7144.22
2302200  Employee Benefits:TRSL Contribution:Curriculum Coordinator                                                  -2820.70
2302220  Employee Benefits:TRSL Contribution:Prof Dev Stipends                                                           0.00
2302252  Employee Benefits:TRSL Contribution:Library Staff                                                           -1909.58
2302410  Employee Benefits:TRSL Contribution:Adminstrative Faculty                                                   -7542.32
2302510  Employee Benefits:TRSL Contribution:Business Official                                                       -3919.78
2303201  Employee Benefits:TRSL Contribution:Explorers Program                                                           0.00
    250  Employee Benefits:Unemployment Compensation                                                                  -913.27
2502322  Employee Benefits:Unemployment Compensation:Unemployment                                                        0.00
2502410  Employee Benefits:Unemployment Compensation:Unemployement - School Admin                                        0.00
    260  Employee Benefits:Workers Compensation                                                                          0.00
2602410  Employee Benefits:Workers Compensation:Work Comp School Admin                                                   0.00
2602510  Employee Benefits:Workers Compensation:Work Comp Business Serv                                                  0.00
    300  Purchased Prof &amp; Tech Serv                                                                                      0.00
3002322  Purchased Prof &amp; Tech Serv:Community Outreach Svcs                                                              0.00
3102300  Purchased Prof &amp; Tech Serv:Board Prof Development                                                               0.00
3192500  Purchased Prof &amp; Tech Serv:Fees Paid to Agencies                                                                0.00
3201490  Purchased Prof &amp; Tech Serv:Alternative Ed Fee                                                                   0.00
3202113  Purchased Prof &amp; Tech Serv:Contracted Social Worker                                                         -5000.00
3202230  Purchased Prof &amp; Tech Serv:Prof Development                                                                 -1406.18
3201210  Purchased Prof &amp; Tech Serv:Prof Development:Special Ed Prof Development                                         0.00
3202510  Purchased Prof &amp; Tech Serv:Prof Development:Admin Professional Development                                      0.00
3302134  Purchased Prof &amp; Tech Serv:Contracted School Nurse                                                              0.00
3303201  Purchased Prof &amp; Tech Serv:Explorers Program Contractors                                                     -517.50
3311210  Purchased Prof &amp; Tech Serv:SPED Purchased Services                                                          -1012.50
3311211  Purchased Prof &amp; Tech Serv:SPED Purchased Services:SPED Services - Preschool                                    0.00
3322311  Purchased Prof &amp; Tech Serv:Legal Fees                                                                       -1302.07
3332220  Purchased Prof &amp; Tech Serv:Curriculum Development                                                               0.00
3332510  Purchased Prof &amp; Tech Serv:Accounting Services                                                                  0.00
3332311  Purchased Prof &amp; Tech Serv:Accounting Services:Audit Services                                                   0.00
3332514  Purchased Prof &amp; Tech Serv:Accounting Services:Payroll Services                                             -1012.70
3332515  Purchased Prof &amp; Tech Serv:Accounting Services:Financial Accounting Services                                  -89.85
3402519  Purchased Prof &amp; Tech Serv:Accounting Services:Bank Fees                                                     -381.52
3392211  Purchased Prof &amp; Tech Serv:Instructional Support                                                             -750.00
3392513  Purchased Prof &amp; Tech Serv:Fundraising Costs                                                                    0.00
3392830  Purchased Prof &amp; Tech Serv:Fingerprinting &amp; Background                                                          0.00
3402410  Purchased Prof &amp; Tech Serv:Purch Technical Services                                                        -12075.00
    400  Purchased Property Services                                                                                     0.00
4112620  Purchased Property Services:Water / Sewage                                                                      0.00
4212620  Purchased Property Services:Disposal Services                                                                -687.80
4232600  Purchased Property Services:Repairs &amp; Maintenance                                                           -5082.90
4302620  Purchased Property Services:Custodial Service                                                              -21262.15
4422500  Purchased Property Services:Office Equipment Rentals                                                        -1475.63
4902660  Purchased Property Services:Security Services                                                                -873.00
4902690  Purchased Property Services:Pest Control Services                                                               0.00
    500  Other Purchased Services                                                                                        0.00
5191110  Other Purchased Services:Field Trip Transportation                                                           -100.00
5192721  Other Purchased Services:Student Transportation                                                            -26505.00
5192730  Other Purchased Services:Special Ed Transportation                                                          -1110.00
5222620  Other Purchased Services:Property Insurance                                                                 -8422.00
5242519  Other Purchased Services:Professional Liability Insuranc                                                        0.00
5302410  Other Purchased Services:School Postage                                                                      -360.20
5302513  Other Purchased Services:Postage - Fundraising                                                                  0.00
5302620  Other Purchased Services:Telephone Service                                                                   -334.55
    540  Other Purchased Services:Advertising                                                                            0.00
5402322  Other Purchased Services:Advertising:Advertising Enrollment                                                     0.00
5402830  Other Purchased Services:Advertising:Advertising Staff Recruitment                                              0.00
    550  Other Purchased Services:Printing                                                                               0.00
5501110  Other Purchased Services:Printing:Printing- Instruction                                                       -99.21
5502322  Other Purchased Services:Printing:Printing Enrollment                                                           0.00
5502410  Other Purchased Services:Printing:Printing School Admin                                                     -1874.00
5502513  Other Purchased Services:Printing:Printing Fundraising                                                      -2177.00
5703120  Other Purchased Services:Food Service Management                                                            -1000.00
    580  Other Purchased Services:Travel                                                                                 0.00
5801110  Other Purchased Services:Travel:Travel                                                                       -469.16
5802300  Other Purchased Services:Travel:Travel Board of Directors                                                       0.00
5802510  Other Purchased Services:Travel:Travel - Bus Office                                                             0.00
5802513  Other Purchased Services:Travel:Travel Fundraising                                                              0.00
5821210  Other Purchased Services:Travel:Travel Special Ed                                                               0.00
5822211  Other Purchased Services:Travel:Travel Professional Dev                                                     -4671.29
5822323  Other Purchased Services:Travel:Charter Related Travel                                                          0.00
5822410  Other Purchased Services:Travel:Travel School Admin                                                             0.00
5822830  Other Purchased Services:Travel:Candidate Travel                                                                0.00
5902300  Other Purchased Services:Board Services                                                                         0.00
5913300  Other Purchased Services:Other local services                                                               -1329.00
    600  Materials &amp; Supplies                                                                                            0.00
    610  Materials &amp; Supplies:Materials &amp; Supplies                                                                       0.00
6102410  Materials &amp; Supplies:Materials &amp; Supplies:Admin &amp; Reception Materials                                       -1801.66
6102510  Materials &amp; Supplies:Materials &amp; Supplies:Admin &amp; Reception Materials:Business Office Materials                 0.00
6102620  Materials &amp; Supplies:Materials &amp; Supplies:Maintenance/Custodian Materials                                   -2758.55
6103200  Materials &amp; Supplies:Materials &amp; Supplies:School Store Materials                                                0.00
6103201  Materials &amp; Supplies:Materials &amp; Supplies:Explorers Program Materials                                           0.00
   610a  Materials &amp; Supplies:Materials &amp; Supplies:Curriculum Materials                                             -32763.56
6101104  Materials &amp; Supplies:Materials &amp; Supplies:Curriculum Materials:Reading Intervention Supplies               -14838.61
6101105  Materials &amp; Supplies:Materials &amp; Supplies:Curriculum Materials:Kindergarten Materials                        -739.06
6101111  Materials &amp; Supplies:Materials &amp; Supplies:Curriculum Materials:First Grade Materials                            0.00
6101112  Materials &amp; Supplies:Materials &amp; Supplies:Curriculum Materials:Second Grade Materials                           0.00
6101113  Materials &amp; Supplies:Materials &amp; Supplies:Curriculum Materials:Third Grade Supplies                             0.00
6101119  Materials &amp; Supplies:Materials &amp; Supplies:Curriculum Materials:Physical Education supplies                      0.00
6101490  Materials &amp; Supplies:Materials &amp; Supplies:Curriculum Materials:Enrichment Materials                          -582.55
6101530  Materials &amp; Supplies:Materials &amp; Supplies:Curriculum Materials:PreKindergarten Materials                        0.00
   610b  Materials &amp; Supplies:Materials &amp; Supplies:Classroom Budgets                                                 -1137.13
   610c  Materials &amp; Supplies:Materials &amp; Supplies:NCLB Materials                                                        0.00
6101210  Materials &amp; Supplies:Materials &amp; Supplies:NCLB Materials:Special Education Materials                        -1300.80
6101211  Materials &amp; Supplies:Materials &amp; Supplies:NCLB Materials:RTI/PBS Supplies                                       0.00
6102114  Materials &amp; Supplies:Materials &amp; Supplies:NCLB Materials:Parental Involvement Supplies                        -65.21
6102250  Materials &amp; Supplies:Materials &amp; Supplies:NCLB Materials:Homeless Supplies &amp; Materials                          0.00
   610d  Materials &amp; Supplies:Materials &amp; Supplies:Support Services Materials                                            0.00
6102113  Materials &amp; Supplies:Materials &amp; Supplies:Support Services Materials:Social Worker Supplies                     0.00
6102134  Materials &amp; Supplies:Materials &amp; Supplies:Support Services Materials:Health Supplies                            0.00
6102322  Materials &amp; Supplies:Materials &amp; Supplies:Support Services Materials:Enrollment Materials                       0.00
   610e  Materials &amp; Supplies:Materials &amp; Supplies:Instructional Support Materials                                       0.00
6102220  Materials &amp; Supplies:Materials &amp; Supplies:Instructional Support Materials:Curriculum Development Supplies   -3542.67
6102230  Materials &amp; Supplies:Materials &amp; Supplies:Instructional Support Materials:Prof Development Materials         -827.93
6102240  Materials &amp; Supplies:Materials &amp; Supplies:Instructional Support Materials:Teacher Workroom Materials            0.00
   610f  Materials &amp; Supplies:Materials &amp; Supplies:Board of Directors Material                                           0.00
6102300  Materials &amp; Supplies:Materials &amp; Supplies:Board of Directors Material:Board of Directors Materials              0.00
6102323  Materials &amp; Supplies:Materials &amp; Supplies:Board of Directors Material:Charter Application Materials             0.00
6102513  Materials &amp; Supplies:Materials &amp; Supplies:Board of Directors Material:Fundraising Materials                     0.00
    615  Materials &amp; Supplies:Technology                                                                                 0.00
6151100  Materials &amp; Supplies:Technology:Instructional Technology                                                    -2441.99
6152200  Materials &amp; Supplies:Technology:Support Technology                                                              0.00
6152410  Materials &amp; Supplies:Technology:Admin Technology                                                            -1872.62
6152510  Materials &amp; Supplies:Technology:Bus Ofc Technology                                                              0.00
6222620  Materials &amp; Supplies:Electricity                                                                           -13328.53
    641  Materials &amp; Supplies:Library                                                                                    0.00
6102252  Materials &amp; Supplies:Library:Library Materials                                                               -140.47
6441110  Materials &amp; Supplies:Library:Library Materials:Periodicals                                                      0.00
6412220  Materials &amp; Supplies:Library:Professional Library                                                               0.00
6412252  Materials &amp; Supplies:Library:Library Books                                                                      0.00
    700  Property                                                                                                        0.00
    740  Depreciation                                                                                                    0.00
    800  Other Objects                                                                                                   0.00
    810  Other Objects:Admin Fees                                                                                        0.00
  810-1  Other Objects:Admin Fees:Admin Fees- RSD                                                                    -5233.00
  810-2  Other Objects:Admin Fees:Admin Fees- DOE                                                                    -5547.00
    830  Other Objects:Interest Expense                                                                                  0.00
    890  Other Objects:Dues &amp; Fees                                                                                       0.00
8102123  Other Objects:Dues &amp; Fees:Dues &amp; Fees - Pupil Support                                                           0.00
8102311  Other Objects:Dues &amp; Fees:Dues &amp; Fees - General Admin                                                           0.00
8102410  Other Objects:Dues &amp; Fees:Dues &amp; Fees - School Admin                                                         -150.00
         MJFP Income                                                                                                 19922.93
   7035  Other Income                                                                                                    0.00
         MJFP Expenses                                                                                              -20984.62
         Sales tax paid to be reimbursed                                                                                 0.00</t>
        </r>
      </text>
    </comment>
  </commentList>
</comments>
</file>

<file path=xl/sharedStrings.xml><?xml version="1.0" encoding="utf-8"?>
<sst xmlns="http://schemas.openxmlformats.org/spreadsheetml/2006/main" count="164" uniqueCount="160">
  <si>
    <t>% of Current Month Budget</t>
  </si>
  <si>
    <t>% of Annual Budget Spent YTD</t>
  </si>
  <si>
    <t>Revenue</t>
  </si>
  <si>
    <t>Earnings on Investments</t>
  </si>
  <si>
    <t>Food Service Income</t>
  </si>
  <si>
    <t>Contributions and Donations</t>
  </si>
  <si>
    <t>Miscellaneous</t>
  </si>
  <si>
    <t>Explorers Program Income</t>
  </si>
  <si>
    <t>Field Trip Collections</t>
  </si>
  <si>
    <t>Minimum Foundation Program</t>
  </si>
  <si>
    <t>LA 4 PreK Program</t>
  </si>
  <si>
    <t>IDEA</t>
  </si>
  <si>
    <t>IDEA - High Risk Pool</t>
  </si>
  <si>
    <t>Title I Grants to LEAs</t>
  </si>
  <si>
    <t>Title II - Professional Develop</t>
  </si>
  <si>
    <t>Public Charter School Program</t>
  </si>
  <si>
    <t>EduJob Funding</t>
  </si>
  <si>
    <t>Rev Released from Restrictions</t>
  </si>
  <si>
    <t>Total Revenue</t>
  </si>
  <si>
    <t>Gross Profit</t>
  </si>
  <si>
    <t>Operating Expenses</t>
  </si>
  <si>
    <t>K-8 Instructional Aides</t>
  </si>
  <si>
    <t>K-8  Core Teachers</t>
  </si>
  <si>
    <t>Fourth Grade Faculty Salaries</t>
  </si>
  <si>
    <t>Enrichment Faculty</t>
  </si>
  <si>
    <t>Prekindergarten Faculty</t>
  </si>
  <si>
    <t>Leadership Team</t>
  </si>
  <si>
    <t>Special Education Faculty</t>
  </si>
  <si>
    <t>Other Salary Expenses</t>
  </si>
  <si>
    <t>Administrative Staff</t>
  </si>
  <si>
    <t>Explorers Program Staff</t>
  </si>
  <si>
    <t>Substitute Teacher Expense</t>
  </si>
  <si>
    <t>Stipend Pay</t>
  </si>
  <si>
    <t>Group Insurance</t>
  </si>
  <si>
    <t>Social Security Contribution</t>
  </si>
  <si>
    <t>Medicare Contributions</t>
  </si>
  <si>
    <t>School Nurse</t>
  </si>
  <si>
    <t>Fourth Grade Faculty</t>
  </si>
  <si>
    <t>TRSL Contribution</t>
  </si>
  <si>
    <t>Other Benefit Expenses</t>
  </si>
  <si>
    <t>Purchased Prof &amp; Tech Serv</t>
  </si>
  <si>
    <t>Community Outreach Svcs</t>
  </si>
  <si>
    <t>Board Prof Development</t>
  </si>
  <si>
    <t>Fees Paid to Agencies</t>
  </si>
  <si>
    <t>Alternative Ed Fee</t>
  </si>
  <si>
    <t>Contracted Social Worker</t>
  </si>
  <si>
    <t>Prof Development</t>
  </si>
  <si>
    <t>Contracted School Nurse</t>
  </si>
  <si>
    <t>Explorers Program Contractors</t>
  </si>
  <si>
    <t>SPED Purchased Services</t>
  </si>
  <si>
    <t>Legal Fees</t>
  </si>
  <si>
    <t>Curriculum Development</t>
  </si>
  <si>
    <t>Accounting Services</t>
  </si>
  <si>
    <t>Audit Services</t>
  </si>
  <si>
    <t>Payroll Services</t>
  </si>
  <si>
    <t>Financial Accounting Services</t>
  </si>
  <si>
    <t>Bank Fees</t>
  </si>
  <si>
    <t>Instructional Support</t>
  </si>
  <si>
    <t>Fundraising Costs</t>
  </si>
  <si>
    <t>Fingerprinting &amp; Background</t>
  </si>
  <si>
    <t>Purch Technical Services</t>
  </si>
  <si>
    <t>Purchased Property Services</t>
  </si>
  <si>
    <t>Water / Sewage</t>
  </si>
  <si>
    <t>Disposal Services</t>
  </si>
  <si>
    <t>Repairs &amp; Maintenance</t>
  </si>
  <si>
    <t>Custodial Service</t>
  </si>
  <si>
    <t>Office Equipment Rentals</t>
  </si>
  <si>
    <t>Security Services</t>
  </si>
  <si>
    <t>Pest Control Services</t>
  </si>
  <si>
    <t>Other Purchased Services</t>
  </si>
  <si>
    <t>Field Trip Transportation</t>
  </si>
  <si>
    <t>Student Transportation</t>
  </si>
  <si>
    <t>Special Ed Transportation</t>
  </si>
  <si>
    <t>Property Insurance</t>
  </si>
  <si>
    <t>Professional Liability Insuranc</t>
  </si>
  <si>
    <t>School Postage</t>
  </si>
  <si>
    <t>Telephone Service</t>
  </si>
  <si>
    <t>Advertising</t>
  </si>
  <si>
    <t>Food Service Management</t>
  </si>
  <si>
    <t>Printing</t>
  </si>
  <si>
    <t>Travel</t>
  </si>
  <si>
    <t>Board Services</t>
  </si>
  <si>
    <t>Other local services</t>
  </si>
  <si>
    <t>Materials &amp; Supplies</t>
  </si>
  <si>
    <t>Admin &amp; Reception Materials</t>
  </si>
  <si>
    <t>Maintenance/Custodian Materials</t>
  </si>
  <si>
    <t>School Store Materials</t>
  </si>
  <si>
    <t>Explorers Program Materials</t>
  </si>
  <si>
    <t>Curriculum Materials</t>
  </si>
  <si>
    <t>Classroom Budgets</t>
  </si>
  <si>
    <t>Special Education Materials</t>
  </si>
  <si>
    <t>RTI/PBS Supplies</t>
  </si>
  <si>
    <t>Parental Involvement Supplies</t>
  </si>
  <si>
    <t>Homeless Supplies &amp; Materials</t>
  </si>
  <si>
    <t>Support Services Materials</t>
  </si>
  <si>
    <t>Instructional Support Materials</t>
  </si>
  <si>
    <t>Board of Directors Material</t>
  </si>
  <si>
    <t>Technology</t>
  </si>
  <si>
    <t>Electricity</t>
  </si>
  <si>
    <t>Library</t>
  </si>
  <si>
    <t>Periodicals</t>
  </si>
  <si>
    <t>Property</t>
  </si>
  <si>
    <t>Depreciation</t>
  </si>
  <si>
    <t>Other Objects</t>
  </si>
  <si>
    <t>Admin Fees</t>
  </si>
  <si>
    <t>Interest Expense</t>
  </si>
  <si>
    <t>Dues &amp; Fees</t>
  </si>
  <si>
    <t>Total Operating Expenses</t>
  </si>
  <si>
    <t>Operating Income (Loss)</t>
  </si>
  <si>
    <t>Other Income</t>
  </si>
  <si>
    <t>MJFP Income</t>
  </si>
  <si>
    <t>Total Other Income</t>
  </si>
  <si>
    <t>Other Expenses</t>
  </si>
  <si>
    <t>MJFP Expenses</t>
  </si>
  <si>
    <t>Sales tax paid to be reimbursed</t>
  </si>
  <si>
    <t>Total Other Expenses</t>
  </si>
  <si>
    <t>Net Income</t>
  </si>
  <si>
    <t>Income Tax</t>
  </si>
  <si>
    <t>Net Income (Loss)</t>
  </si>
  <si>
    <t>2012-2013 Budget</t>
  </si>
  <si>
    <t>Assets</t>
  </si>
  <si>
    <t>Current Assets</t>
  </si>
  <si>
    <t>Cash Accounts</t>
  </si>
  <si>
    <t>Savings Accounts</t>
  </si>
  <si>
    <t>Grants Receivable</t>
  </si>
  <si>
    <t>PreK Receivable</t>
  </si>
  <si>
    <t>Explorers Program Receivable</t>
  </si>
  <si>
    <t>Merchandise Receivables</t>
  </si>
  <si>
    <t>Other Receivables</t>
  </si>
  <si>
    <t>Undeposited Funds</t>
  </si>
  <si>
    <t>Prepaid Expenses</t>
  </si>
  <si>
    <t>Total Current Assets</t>
  </si>
  <si>
    <t>Property and Equipment</t>
  </si>
  <si>
    <t>Furniture and Equipment</t>
  </si>
  <si>
    <t>Total Property and Equipment</t>
  </si>
  <si>
    <t>Total Assets</t>
  </si>
  <si>
    <t>Liabilities and Net Assets</t>
  </si>
  <si>
    <t>Current Liabilities</t>
  </si>
  <si>
    <t>Accounts Payable</t>
  </si>
  <si>
    <t>Accrued Salaries and Benefits</t>
  </si>
  <si>
    <t>Accrued Leave Time</t>
  </si>
  <si>
    <t>Payroll Deductions &amp; W/H</t>
  </si>
  <si>
    <t>Total Liabilities</t>
  </si>
  <si>
    <t>Net Assets</t>
  </si>
  <si>
    <t>Perm. Restricted Net Assets</t>
  </si>
  <si>
    <t>Unrestricted Net Assets</t>
  </si>
  <si>
    <t>Temp. Restricted Net Assets</t>
  </si>
  <si>
    <t>Opening Balance Equity</t>
  </si>
  <si>
    <t>Total Net Assets</t>
  </si>
  <si>
    <t>Statement Out of Balance</t>
  </si>
  <si>
    <t>Total Liabilities and Net Assets</t>
  </si>
  <si>
    <t>PreK Tuition Income</t>
  </si>
  <si>
    <t>Fourth Grade Faculty Insurance</t>
  </si>
  <si>
    <t>December 31, 2012 Actual</t>
  </si>
  <si>
    <t>Bad Debt Expense (Explorers)</t>
  </si>
  <si>
    <t>Allowance for Doubtful Accounts</t>
  </si>
  <si>
    <t>Accrued Expenses</t>
  </si>
  <si>
    <t>January 31, 2012 YTD Actual</t>
  </si>
  <si>
    <t>January 31, 2012 Current Month Budget</t>
  </si>
  <si>
    <t>January 31, 2013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</si>
</sst>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_(* #,##0.00_)%;_(* \(#,##0.00\)%;_(* #,##0.00_)%;_(@_)"/>
    <numFmt numFmtId="166" formatCode="_(* #,##0_);[Red]_(* \(#,##0\);_(* &quot;-&quot;_);_(@_)"/>
    <numFmt numFmtId="167" formatCode="_(* #,##0.00_);_(* \(#,##0.00\);_(* #,##0.00_);_(@_)"/>
    <numFmt numFmtId="168" formatCode="[$-409]mmmm\ d\,\ yy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b/>
      <sz val="14"/>
      <name val="Corbel"/>
      <family val="2"/>
    </font>
    <font>
      <u val="singleAccounting"/>
      <sz val="12"/>
      <name val="Corbel"/>
      <family val="2"/>
    </font>
    <font>
      <b/>
      <sz val="13"/>
      <name val="Corbel"/>
      <family val="2"/>
    </font>
    <font>
      <b/>
      <u val="singleAccounting"/>
      <sz val="13"/>
      <name val="Corbel"/>
      <family val="2"/>
    </font>
    <font>
      <b/>
      <u val="singleAccounting"/>
      <sz val="12"/>
      <name val="Corbel"/>
      <family val="2"/>
    </font>
    <font>
      <b/>
      <sz val="8"/>
      <name val="Arial"/>
      <family val="2"/>
    </font>
    <font>
      <i/>
      <sz val="12"/>
      <name val="Corbel"/>
      <family val="2"/>
    </font>
    <font>
      <b/>
      <u val="singleAccounting"/>
      <sz val="8"/>
      <name val="Arial"/>
      <family val="2"/>
    </font>
    <font>
      <b/>
      <sz val="9"/>
      <color indexed="81"/>
      <name val="Courier New"/>
      <family val="3"/>
    </font>
    <font>
      <sz val="9"/>
      <color indexed="81"/>
      <name val="Courier New"/>
      <family val="3"/>
    </font>
    <font>
      <b/>
      <sz val="8"/>
      <name val="Corbel"/>
      <family val="2"/>
    </font>
    <font>
      <b/>
      <u val="doubleAccounting"/>
      <sz val="14"/>
      <name val="Corbel"/>
      <family val="2"/>
    </font>
    <font>
      <b/>
      <u val="doubleAccounting"/>
      <sz val="12"/>
      <name val="Corbel"/>
      <family val="2"/>
    </font>
    <font>
      <sz val="8"/>
      <name val="Arial"/>
      <family val="2"/>
    </font>
    <font>
      <sz val="10"/>
      <name val="Arial"/>
      <family val="2"/>
    </font>
    <font>
      <b/>
      <u val="doubleAccounting"/>
      <sz val="8"/>
      <name val="Arial"/>
      <family val="2"/>
    </font>
    <font>
      <sz val="10"/>
      <name val="Corbel"/>
      <family val="2"/>
    </font>
    <font>
      <u val="doubleAccounting"/>
      <sz val="12"/>
      <name val="Corbel"/>
      <family val="2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Protection="0">
      <alignment horizontal="left" vertical="center"/>
    </xf>
    <xf numFmtId="0" fontId="20" fillId="0" borderId="0" applyProtection="0">
      <alignment horizontal="center" vertical="center" wrapText="1"/>
    </xf>
    <xf numFmtId="0" fontId="21" fillId="0" borderId="0" applyProtection="0">
      <alignment horizontal="left" vertical="center"/>
    </xf>
    <xf numFmtId="0" fontId="19" fillId="0" borderId="0" applyProtection="0">
      <alignment horizontal="left" vertical="center" indent="1"/>
    </xf>
    <xf numFmtId="164" fontId="19" fillId="0" borderId="0" applyProtection="0">
      <alignment vertical="center"/>
    </xf>
    <xf numFmtId="165" fontId="19" fillId="0" borderId="0" applyProtection="0">
      <alignment vertical="center"/>
    </xf>
    <xf numFmtId="166" fontId="19" fillId="0" borderId="0" applyProtection="0">
      <alignment vertical="center"/>
    </xf>
    <xf numFmtId="166" fontId="22" fillId="0" borderId="0" applyProtection="0">
      <alignment vertical="center"/>
    </xf>
    <xf numFmtId="165" fontId="22" fillId="0" borderId="0" applyProtection="0">
      <alignment vertical="center"/>
    </xf>
    <xf numFmtId="0" fontId="23" fillId="0" borderId="0" applyProtection="0">
      <alignment horizontal="left" vertical="center" indent="2"/>
    </xf>
    <xf numFmtId="166" fontId="24" fillId="0" borderId="0" applyProtection="0">
      <alignment vertical="center"/>
    </xf>
    <xf numFmtId="165" fontId="24" fillId="0" borderId="0" applyProtection="0">
      <alignment vertical="center"/>
    </xf>
    <xf numFmtId="166" fontId="26" fillId="0" borderId="0" applyProtection="0">
      <alignment vertical="center"/>
    </xf>
    <xf numFmtId="165" fontId="26" fillId="0" borderId="0" applyProtection="0">
      <alignment vertical="center"/>
    </xf>
    <xf numFmtId="0" fontId="21" fillId="0" borderId="0" applyProtection="0">
      <alignment horizontal="left" vertical="center" indent="3"/>
    </xf>
    <xf numFmtId="166" fontId="28" fillId="0" borderId="0" applyProtection="0">
      <alignment vertical="center"/>
    </xf>
    <xf numFmtId="165" fontId="28" fillId="0" borderId="0" applyProtection="0">
      <alignment vertical="center"/>
    </xf>
    <xf numFmtId="0" fontId="31" fillId="0" borderId="0" applyProtection="0">
      <alignment horizontal="center" vertical="center"/>
    </xf>
    <xf numFmtId="164" fontId="32" fillId="0" borderId="0" applyProtection="0">
      <alignment vertical="center"/>
    </xf>
    <xf numFmtId="0" fontId="34" fillId="0" borderId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8" fillId="0" borderId="0" applyProtection="0">
      <alignment vertical="center"/>
    </xf>
    <xf numFmtId="164" fontId="22" fillId="0" borderId="0" applyProtection="0">
      <alignment vertical="center"/>
    </xf>
    <xf numFmtId="166" fontId="38" fillId="0" borderId="0" applyProtection="0">
      <alignment vertical="center"/>
    </xf>
    <xf numFmtId="0" fontId="34" fillId="0" borderId="0" applyProtection="0">
      <alignment horizontal="center" vertical="center"/>
    </xf>
    <xf numFmtId="0" fontId="34" fillId="0" borderId="0" applyProtection="0">
      <alignment horizontal="center" vertical="center"/>
    </xf>
    <xf numFmtId="0" fontId="34" fillId="0" borderId="0" applyProtection="0">
      <alignment horizontal="center" vertical="center"/>
    </xf>
    <xf numFmtId="0" fontId="21" fillId="0" borderId="0" applyProtection="0">
      <alignment horizontal="center" vertical="center"/>
    </xf>
    <xf numFmtId="0" fontId="21" fillId="0" borderId="0" applyProtection="0">
      <alignment horizontal="center" vertical="center"/>
    </xf>
    <xf numFmtId="168" fontId="21" fillId="0" borderId="0" applyProtection="0">
      <alignment horizontal="center" vertical="center" wrapText="1"/>
    </xf>
    <xf numFmtId="0" fontId="21" fillId="0" borderId="0" applyProtection="0">
      <alignment horizontal="center" vertical="center"/>
    </xf>
    <xf numFmtId="0" fontId="34" fillId="0" borderId="0" applyProtection="0">
      <alignment horizontal="left" vertical="center"/>
    </xf>
    <xf numFmtId="0" fontId="37" fillId="0" borderId="0" applyProtection="0">
      <alignment horizontal="right" vertical="center"/>
    </xf>
    <xf numFmtId="165" fontId="38" fillId="0" borderId="0" applyProtection="0">
      <alignment vertical="center"/>
    </xf>
    <xf numFmtId="164" fontId="26" fillId="0" borderId="0" applyProtection="0">
      <alignment vertical="center"/>
    </xf>
    <xf numFmtId="164" fontId="36" fillId="0" borderId="0" applyProtection="0">
      <alignment vertical="center"/>
    </xf>
    <xf numFmtId="164" fontId="28" fillId="0" borderId="0" applyProtection="0">
      <alignment vertical="center"/>
    </xf>
    <xf numFmtId="166" fontId="36" fillId="0" borderId="0" applyProtection="0">
      <alignment vertical="center"/>
    </xf>
    <xf numFmtId="165" fontId="36" fillId="0" borderId="0" applyProtection="0">
      <alignment vertical="center"/>
    </xf>
    <xf numFmtId="167" fontId="36" fillId="0" borderId="0" applyProtection="0">
      <alignment vertical="center"/>
    </xf>
    <xf numFmtId="164" fontId="26" fillId="0" borderId="0" applyProtection="0">
      <alignment vertical="center"/>
    </xf>
    <xf numFmtId="164" fontId="28" fillId="0" borderId="0" applyProtection="0">
      <alignment vertical="center"/>
    </xf>
    <xf numFmtId="166" fontId="36" fillId="0" borderId="0" applyProtection="0">
      <alignment vertical="center"/>
    </xf>
    <xf numFmtId="166" fontId="26" fillId="0" borderId="0" applyProtection="0">
      <alignment vertical="center"/>
    </xf>
    <xf numFmtId="165" fontId="32" fillId="0" borderId="0" applyProtection="0">
      <alignment vertical="center"/>
    </xf>
    <xf numFmtId="165" fontId="26" fillId="0" borderId="0" applyProtection="0">
      <alignment vertical="center"/>
    </xf>
    <xf numFmtId="0" fontId="35" fillId="8" borderId="8" applyNumberFormat="0" applyFont="0" applyAlignment="0" applyProtection="0"/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39">
    <xf numFmtId="0" fontId="0" fillId="0" borderId="0" xfId="0"/>
    <xf numFmtId="0" fontId="20" fillId="0" borderId="10" xfId="42" applyFont="1" applyBorder="1" applyProtection="1">
      <alignment horizontal="center" vertical="center" wrapText="1"/>
      <protection locked="0"/>
    </xf>
    <xf numFmtId="0" fontId="20" fillId="0" borderId="10" xfId="42" applyFont="1" applyBorder="1" applyProtection="1">
      <alignment horizontal="center" vertical="center" wrapText="1"/>
    </xf>
    <xf numFmtId="0" fontId="19" fillId="0" borderId="0" xfId="0" applyFont="1" applyProtection="1">
      <protection locked="0"/>
    </xf>
    <xf numFmtId="0" fontId="18" fillId="0" borderId="0" xfId="41" applyProtection="1">
      <alignment horizontal="left" vertical="center"/>
      <protection locked="0"/>
    </xf>
    <xf numFmtId="165" fontId="19" fillId="0" borderId="0" xfId="46" applyProtection="1">
      <alignment vertical="center"/>
      <protection locked="0"/>
    </xf>
    <xf numFmtId="165" fontId="19" fillId="0" borderId="10" xfId="46" applyFont="1" applyBorder="1" applyProtection="1">
      <alignment vertical="center"/>
      <protection locked="0"/>
    </xf>
    <xf numFmtId="165" fontId="22" fillId="0" borderId="0" xfId="49" applyFont="1" applyProtection="1">
      <alignment vertical="center"/>
      <protection locked="0"/>
    </xf>
    <xf numFmtId="165" fontId="25" fillId="0" borderId="0" xfId="52" applyFont="1" applyProtection="1">
      <alignment vertical="center"/>
      <protection locked="0"/>
    </xf>
    <xf numFmtId="165" fontId="20" fillId="0" borderId="0" xfId="54" applyFont="1" applyProtection="1">
      <alignment vertical="center"/>
      <protection locked="0"/>
    </xf>
    <xf numFmtId="0" fontId="27" fillId="0" borderId="0" xfId="44" applyFont="1" applyProtection="1">
      <alignment horizontal="left" vertical="center" indent="1"/>
      <protection locked="0"/>
    </xf>
    <xf numFmtId="0" fontId="27" fillId="0" borderId="0" xfId="0" applyFont="1" applyProtection="1">
      <protection locked="0"/>
    </xf>
    <xf numFmtId="165" fontId="25" fillId="0" borderId="0" xfId="57" applyFont="1" applyProtection="1">
      <alignment vertical="center"/>
      <protection locked="0"/>
    </xf>
    <xf numFmtId="0" fontId="19" fillId="0" borderId="0" xfId="41" quotePrefix="1" applyFont="1" applyProtection="1">
      <alignment horizontal="left" vertical="center"/>
      <protection locked="0"/>
    </xf>
    <xf numFmtId="0" fontId="20" fillId="0" borderId="10" xfId="42" quotePrefix="1" applyFont="1" applyBorder="1" applyProtection="1">
      <alignment horizontal="center" vertical="center" wrapText="1"/>
    </xf>
    <xf numFmtId="165" fontId="19" fillId="0" borderId="0" xfId="46" applyFont="1" applyProtection="1">
      <alignment vertical="center"/>
      <protection locked="0"/>
    </xf>
    <xf numFmtId="166" fontId="19" fillId="0" borderId="10" xfId="47" applyFont="1" applyBorder="1" applyProtection="1">
      <alignment vertical="center"/>
    </xf>
    <xf numFmtId="166" fontId="25" fillId="0" borderId="0" xfId="56" applyFont="1" applyProtection="1">
      <alignment vertical="center"/>
      <protection locked="0"/>
    </xf>
    <xf numFmtId="0" fontId="19" fillId="0" borderId="0" xfId="41" applyFont="1" applyProtection="1">
      <alignment horizontal="left" vertical="center"/>
      <protection locked="0"/>
    </xf>
    <xf numFmtId="0" fontId="20" fillId="0" borderId="0" xfId="43" applyFont="1" applyProtection="1">
      <alignment horizontal="left" vertical="center"/>
      <protection locked="0"/>
    </xf>
    <xf numFmtId="0" fontId="19" fillId="0" borderId="0" xfId="44" applyFont="1" applyProtection="1">
      <alignment horizontal="left" vertical="center" indent="1"/>
      <protection locked="0"/>
    </xf>
    <xf numFmtId="164" fontId="19" fillId="0" borderId="0" xfId="45" applyFont="1" applyProtection="1">
      <alignment vertical="center"/>
    </xf>
    <xf numFmtId="166" fontId="19" fillId="0" borderId="0" xfId="47" applyFont="1" applyProtection="1">
      <alignment vertical="center"/>
    </xf>
    <xf numFmtId="166" fontId="22" fillId="0" borderId="0" xfId="48" applyFont="1" applyProtection="1">
      <alignment vertical="center"/>
    </xf>
    <xf numFmtId="0" fontId="20" fillId="0" borderId="0" xfId="50" applyFont="1" applyProtection="1">
      <alignment horizontal="left" vertical="center" indent="2"/>
      <protection locked="0"/>
    </xf>
    <xf numFmtId="166" fontId="20" fillId="0" borderId="0" xfId="53" applyFont="1" applyProtection="1">
      <alignment vertical="center"/>
      <protection locked="0"/>
    </xf>
    <xf numFmtId="0" fontId="20" fillId="0" borderId="0" xfId="55" applyFont="1" applyProtection="1">
      <alignment horizontal="left" vertical="center" indent="3"/>
      <protection locked="0"/>
    </xf>
    <xf numFmtId="164" fontId="33" fillId="0" borderId="0" xfId="59" applyFont="1" applyProtection="1">
      <alignment vertical="center"/>
      <protection locked="0"/>
    </xf>
    <xf numFmtId="0" fontId="19" fillId="0" borderId="10" xfId="41" applyFont="1" applyBorder="1" applyProtection="1">
      <alignment horizontal="left" vertical="center"/>
      <protection locked="0"/>
    </xf>
    <xf numFmtId="166" fontId="25" fillId="0" borderId="0" xfId="51" applyFont="1" applyProtection="1">
      <alignment vertical="center"/>
      <protection locked="0"/>
    </xf>
    <xf numFmtId="0" fontId="19" fillId="0" borderId="0" xfId="44" applyProtection="1">
      <alignment horizontal="left" vertical="center" indent="1"/>
      <protection locked="0"/>
    </xf>
    <xf numFmtId="166" fontId="19" fillId="0" borderId="0" xfId="47" applyProtection="1">
      <alignment vertical="center"/>
    </xf>
    <xf numFmtId="166" fontId="22" fillId="0" borderId="0" xfId="48" applyProtection="1">
      <alignment vertical="center"/>
    </xf>
    <xf numFmtId="164" fontId="19" fillId="0" borderId="10" xfId="45" applyFont="1" applyBorder="1" applyProtection="1">
      <alignment vertical="center"/>
    </xf>
    <xf numFmtId="166" fontId="19" fillId="0" borderId="10" xfId="47" applyBorder="1" applyProtection="1">
      <alignment vertical="center"/>
    </xf>
    <xf numFmtId="14" fontId="20" fillId="0" borderId="0" xfId="42" quotePrefix="1" applyNumberFormat="1" applyFont="1" applyBorder="1" applyProtection="1">
      <alignment horizontal="center" vertical="center" wrapText="1"/>
      <protection locked="0"/>
    </xf>
    <xf numFmtId="14" fontId="20" fillId="0" borderId="0" xfId="42" quotePrefix="1" applyNumberFormat="1" applyFont="1" applyBorder="1" applyProtection="1">
      <alignment horizontal="center" vertical="center" wrapText="1"/>
    </xf>
    <xf numFmtId="0" fontId="19" fillId="0" borderId="10" xfId="0" applyFont="1" applyBorder="1" applyProtection="1">
      <protection locked="0"/>
    </xf>
    <xf numFmtId="0" fontId="20" fillId="0" borderId="10" xfId="58" applyFont="1" applyBorder="1" applyProtection="1">
      <alignment horizontal="center" vertical="center"/>
      <protection locked="0"/>
    </xf>
  </cellXfs>
  <cellStyles count="10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[0] 2" xfId="62"/>
    <cellStyle name="Comma 2" xfId="61"/>
    <cellStyle name="Comma 3" xfId="66"/>
    <cellStyle name="Comma 4" xfId="95"/>
    <cellStyle name="Comma 5" xfId="97"/>
    <cellStyle name="Comma 6" xfId="101"/>
    <cellStyle name="Comma 7" xfId="96"/>
    <cellStyle name="Comma 8" xfId="103"/>
    <cellStyle name="Currency [0] 2" xfId="64"/>
    <cellStyle name="Currency 2" xfId="63"/>
    <cellStyle name="Currency 3" xfId="65"/>
    <cellStyle name="Currency 4" xfId="94"/>
    <cellStyle name="Currency 5" xfId="98"/>
    <cellStyle name="Currency 6" xfId="100"/>
    <cellStyle name="Currency 7" xfId="99"/>
    <cellStyle name="Currency 8" xfId="10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SW.Account Group Label" xfId="43"/>
    <cellStyle name="ISW.Account Label" xfId="44"/>
    <cellStyle name="ISW.Amounts" xfId="47"/>
    <cellStyle name="ISW.AmountsC" xfId="45"/>
    <cellStyle name="ISW.AmountsCDU" xfId="67"/>
    <cellStyle name="ISW.AmountsCU" xfId="68"/>
    <cellStyle name="ISW.AmountsDU" xfId="69"/>
    <cellStyle name="ISW.AmountsU" xfId="48"/>
    <cellStyle name="ISW.Column Header" xfId="42"/>
    <cellStyle name="ISW.Default" xfId="41"/>
    <cellStyle name="ISW.Footer 1" xfId="70"/>
    <cellStyle name="ISW.Footer 2" xfId="71"/>
    <cellStyle name="ISW.Footer 3" xfId="72"/>
    <cellStyle name="ISW.Header 1" xfId="73"/>
    <cellStyle name="ISW.Header 2" xfId="74"/>
    <cellStyle name="ISW.Header 3" xfId="75"/>
    <cellStyle name="ISW.Header 4" xfId="76"/>
    <cellStyle name="ISW.Header/Footer Left" xfId="77"/>
    <cellStyle name="ISW.Header/Footer Right" xfId="78"/>
    <cellStyle name="ISW.Percent" xfId="46"/>
    <cellStyle name="ISW.PercentDU" xfId="79"/>
    <cellStyle name="ISW.PercentU" xfId="49"/>
    <cellStyle name="ISW.Section Header" xfId="58"/>
    <cellStyle name="ISW.Subtotal Amounts" xfId="51"/>
    <cellStyle name="ISW.Subtotal AmountsC" xfId="80"/>
    <cellStyle name="ISW.Subtotal AmountsCDU" xfId="81"/>
    <cellStyle name="ISW.Subtotal AmountsCU" xfId="82"/>
    <cellStyle name="ISW.Subtotal AmountsDU" xfId="83"/>
    <cellStyle name="ISW.Subtotal AmountsP" xfId="53"/>
    <cellStyle name="ISW.Subtotal Label" xfId="50"/>
    <cellStyle name="ISW.Subtotal Percent" xfId="52"/>
    <cellStyle name="ISW.Subtotal PercentDU" xfId="84"/>
    <cellStyle name="ISW.Subtotal PercentP" xfId="54"/>
    <cellStyle name="ISW.Total AmountDU" xfId="85"/>
    <cellStyle name="ISW.Total Amounts" xfId="59"/>
    <cellStyle name="ISW.Total AmountsC" xfId="86"/>
    <cellStyle name="ISW.Total AmountsCU" xfId="87"/>
    <cellStyle name="ISW.Total AmountsDU" xfId="88"/>
    <cellStyle name="ISW.Total AmountsP" xfId="89"/>
    <cellStyle name="ISW.Total AmountsU" xfId="56"/>
    <cellStyle name="ISW.Total Label" xfId="55"/>
    <cellStyle name="ISW.Total Percent" xfId="90"/>
    <cellStyle name="ISW.Total PercentP" xfId="91"/>
    <cellStyle name="ISW.Total PercentU" xfId="57"/>
    <cellStyle name="Linked Cell" xfId="12" builtinId="24" customBuiltin="1"/>
    <cellStyle name="Neutral" xfId="8" builtinId="28" customBuiltin="1"/>
    <cellStyle name="Normal" xfId="0" builtinId="0"/>
    <cellStyle name="Normal 2" xfId="60"/>
    <cellStyle name="Note 2" xfId="92"/>
    <cellStyle name="Output" xfId="10" builtinId="21" customBuiltin="1"/>
    <cellStyle name="Percent 2" xfId="93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M143"/>
  <sheetViews>
    <sheetView tabSelected="1" view="pageLayout" topLeftCell="A136" workbookViewId="0">
      <selection activeCell="C145" sqref="C145"/>
    </sheetView>
  </sheetViews>
  <sheetFormatPr baseColWidth="10" defaultColWidth="8.83203125" defaultRowHeight="15" x14ac:dyDescent="0"/>
  <cols>
    <col min="1" max="1" width="34.33203125" style="3" bestFit="1" customWidth="1"/>
    <col min="2" max="3" width="13.6640625" style="3" customWidth="1"/>
    <col min="4" max="4" width="3.33203125" style="3" customWidth="1"/>
    <col min="5" max="5" width="16" style="3" customWidth="1"/>
    <col min="6" max="6" width="15" style="3" customWidth="1"/>
    <col min="7" max="7" width="2.83203125" style="3" customWidth="1"/>
    <col min="8" max="8" width="14.1640625" style="3" customWidth="1"/>
    <col min="9" max="9" width="16" style="3" customWidth="1"/>
    <col min="10" max="10" width="15" style="3" customWidth="1"/>
    <col min="11" max="11" width="13.5" style="3" customWidth="1"/>
    <col min="12" max="12" width="10.1640625" style="3" customWidth="1"/>
    <col min="13" max="15" width="13.5" style="3" customWidth="1"/>
    <col min="16" max="16" width="10.1640625" style="3" customWidth="1"/>
    <col min="17" max="19" width="13.5" style="3" customWidth="1"/>
    <col min="20" max="20" width="10.1640625" style="3" customWidth="1"/>
    <col min="21" max="23" width="13.5" style="3" customWidth="1"/>
    <col min="24" max="24" width="10.1640625" style="3" customWidth="1"/>
    <col min="25" max="27" width="13.5" style="3" customWidth="1"/>
    <col min="28" max="28" width="10.1640625" style="3" customWidth="1"/>
    <col min="29" max="31" width="13.5" style="3" customWidth="1"/>
    <col min="32" max="32" width="10.1640625" style="3" customWidth="1"/>
    <col min="33" max="35" width="13.5" style="3" customWidth="1"/>
    <col min="36" max="36" width="10.1640625" style="3" customWidth="1"/>
    <col min="37" max="39" width="13.5" style="3" customWidth="1"/>
    <col min="40" max="40" width="10.1640625" style="3" customWidth="1"/>
    <col min="41" max="43" width="13.5" style="3" customWidth="1"/>
    <col min="44" max="44" width="10.1640625" style="3" customWidth="1"/>
    <col min="45" max="47" width="13.5" style="3" customWidth="1"/>
    <col min="48" max="48" width="10.1640625" style="3" customWidth="1"/>
    <col min="49" max="51" width="13.5" style="3" customWidth="1"/>
    <col min="52" max="52" width="10.1640625" style="3" customWidth="1"/>
    <col min="53" max="256" width="8.83203125" style="3"/>
    <col min="257" max="257" width="34.33203125" style="3" bestFit="1" customWidth="1"/>
    <col min="258" max="259" width="13.6640625" style="3" customWidth="1"/>
    <col min="260" max="260" width="3.33203125" style="3" customWidth="1"/>
    <col min="261" max="261" width="16" style="3" customWidth="1"/>
    <col min="262" max="262" width="15" style="3" customWidth="1"/>
    <col min="263" max="263" width="2.83203125" style="3" customWidth="1"/>
    <col min="264" max="264" width="14.1640625" style="3" customWidth="1"/>
    <col min="265" max="265" width="16" style="3" customWidth="1"/>
    <col min="266" max="266" width="15" style="3" customWidth="1"/>
    <col min="267" max="267" width="13.5" style="3" customWidth="1"/>
    <col min="268" max="268" width="10.1640625" style="3" customWidth="1"/>
    <col min="269" max="271" width="13.5" style="3" customWidth="1"/>
    <col min="272" max="272" width="10.1640625" style="3" customWidth="1"/>
    <col min="273" max="275" width="13.5" style="3" customWidth="1"/>
    <col min="276" max="276" width="10.1640625" style="3" customWidth="1"/>
    <col min="277" max="279" width="13.5" style="3" customWidth="1"/>
    <col min="280" max="280" width="10.1640625" style="3" customWidth="1"/>
    <col min="281" max="283" width="13.5" style="3" customWidth="1"/>
    <col min="284" max="284" width="10.1640625" style="3" customWidth="1"/>
    <col min="285" max="287" width="13.5" style="3" customWidth="1"/>
    <col min="288" max="288" width="10.1640625" style="3" customWidth="1"/>
    <col min="289" max="291" width="13.5" style="3" customWidth="1"/>
    <col min="292" max="292" width="10.1640625" style="3" customWidth="1"/>
    <col min="293" max="295" width="13.5" style="3" customWidth="1"/>
    <col min="296" max="296" width="10.1640625" style="3" customWidth="1"/>
    <col min="297" max="299" width="13.5" style="3" customWidth="1"/>
    <col min="300" max="300" width="10.1640625" style="3" customWidth="1"/>
    <col min="301" max="303" width="13.5" style="3" customWidth="1"/>
    <col min="304" max="304" width="10.1640625" style="3" customWidth="1"/>
    <col min="305" max="307" width="13.5" style="3" customWidth="1"/>
    <col min="308" max="308" width="10.1640625" style="3" customWidth="1"/>
    <col min="309" max="512" width="8.83203125" style="3"/>
    <col min="513" max="513" width="34.33203125" style="3" bestFit="1" customWidth="1"/>
    <col min="514" max="515" width="13.6640625" style="3" customWidth="1"/>
    <col min="516" max="516" width="3.33203125" style="3" customWidth="1"/>
    <col min="517" max="517" width="16" style="3" customWidth="1"/>
    <col min="518" max="518" width="15" style="3" customWidth="1"/>
    <col min="519" max="519" width="2.83203125" style="3" customWidth="1"/>
    <col min="520" max="520" width="14.1640625" style="3" customWidth="1"/>
    <col min="521" max="521" width="16" style="3" customWidth="1"/>
    <col min="522" max="522" width="15" style="3" customWidth="1"/>
    <col min="523" max="523" width="13.5" style="3" customWidth="1"/>
    <col min="524" max="524" width="10.1640625" style="3" customWidth="1"/>
    <col min="525" max="527" width="13.5" style="3" customWidth="1"/>
    <col min="528" max="528" width="10.1640625" style="3" customWidth="1"/>
    <col min="529" max="531" width="13.5" style="3" customWidth="1"/>
    <col min="532" max="532" width="10.1640625" style="3" customWidth="1"/>
    <col min="533" max="535" width="13.5" style="3" customWidth="1"/>
    <col min="536" max="536" width="10.1640625" style="3" customWidth="1"/>
    <col min="537" max="539" width="13.5" style="3" customWidth="1"/>
    <col min="540" max="540" width="10.1640625" style="3" customWidth="1"/>
    <col min="541" max="543" width="13.5" style="3" customWidth="1"/>
    <col min="544" max="544" width="10.1640625" style="3" customWidth="1"/>
    <col min="545" max="547" width="13.5" style="3" customWidth="1"/>
    <col min="548" max="548" width="10.1640625" style="3" customWidth="1"/>
    <col min="549" max="551" width="13.5" style="3" customWidth="1"/>
    <col min="552" max="552" width="10.1640625" style="3" customWidth="1"/>
    <col min="553" max="555" width="13.5" style="3" customWidth="1"/>
    <col min="556" max="556" width="10.1640625" style="3" customWidth="1"/>
    <col min="557" max="559" width="13.5" style="3" customWidth="1"/>
    <col min="560" max="560" width="10.1640625" style="3" customWidth="1"/>
    <col min="561" max="563" width="13.5" style="3" customWidth="1"/>
    <col min="564" max="564" width="10.1640625" style="3" customWidth="1"/>
    <col min="565" max="768" width="8.83203125" style="3"/>
    <col min="769" max="769" width="34.33203125" style="3" bestFit="1" customWidth="1"/>
    <col min="770" max="771" width="13.6640625" style="3" customWidth="1"/>
    <col min="772" max="772" width="3.33203125" style="3" customWidth="1"/>
    <col min="773" max="773" width="16" style="3" customWidth="1"/>
    <col min="774" max="774" width="15" style="3" customWidth="1"/>
    <col min="775" max="775" width="2.83203125" style="3" customWidth="1"/>
    <col min="776" max="776" width="14.1640625" style="3" customWidth="1"/>
    <col min="777" max="777" width="16" style="3" customWidth="1"/>
    <col min="778" max="778" width="15" style="3" customWidth="1"/>
    <col min="779" max="779" width="13.5" style="3" customWidth="1"/>
    <col min="780" max="780" width="10.1640625" style="3" customWidth="1"/>
    <col min="781" max="783" width="13.5" style="3" customWidth="1"/>
    <col min="784" max="784" width="10.1640625" style="3" customWidth="1"/>
    <col min="785" max="787" width="13.5" style="3" customWidth="1"/>
    <col min="788" max="788" width="10.1640625" style="3" customWidth="1"/>
    <col min="789" max="791" width="13.5" style="3" customWidth="1"/>
    <col min="792" max="792" width="10.1640625" style="3" customWidth="1"/>
    <col min="793" max="795" width="13.5" style="3" customWidth="1"/>
    <col min="796" max="796" width="10.1640625" style="3" customWidth="1"/>
    <col min="797" max="799" width="13.5" style="3" customWidth="1"/>
    <col min="800" max="800" width="10.1640625" style="3" customWidth="1"/>
    <col min="801" max="803" width="13.5" style="3" customWidth="1"/>
    <col min="804" max="804" width="10.1640625" style="3" customWidth="1"/>
    <col min="805" max="807" width="13.5" style="3" customWidth="1"/>
    <col min="808" max="808" width="10.1640625" style="3" customWidth="1"/>
    <col min="809" max="811" width="13.5" style="3" customWidth="1"/>
    <col min="812" max="812" width="10.1640625" style="3" customWidth="1"/>
    <col min="813" max="815" width="13.5" style="3" customWidth="1"/>
    <col min="816" max="816" width="10.1640625" style="3" customWidth="1"/>
    <col min="817" max="819" width="13.5" style="3" customWidth="1"/>
    <col min="820" max="820" width="10.1640625" style="3" customWidth="1"/>
    <col min="821" max="1024" width="8.83203125" style="3"/>
    <col min="1025" max="1025" width="34.33203125" style="3" bestFit="1" customWidth="1"/>
    <col min="1026" max="1027" width="13.6640625" style="3" customWidth="1"/>
    <col min="1028" max="1028" width="3.33203125" style="3" customWidth="1"/>
    <col min="1029" max="1029" width="16" style="3" customWidth="1"/>
    <col min="1030" max="1030" width="15" style="3" customWidth="1"/>
    <col min="1031" max="1031" width="2.83203125" style="3" customWidth="1"/>
    <col min="1032" max="1032" width="14.1640625" style="3" customWidth="1"/>
    <col min="1033" max="1033" width="16" style="3" customWidth="1"/>
    <col min="1034" max="1034" width="15" style="3" customWidth="1"/>
    <col min="1035" max="1035" width="13.5" style="3" customWidth="1"/>
    <col min="1036" max="1036" width="10.1640625" style="3" customWidth="1"/>
    <col min="1037" max="1039" width="13.5" style="3" customWidth="1"/>
    <col min="1040" max="1040" width="10.1640625" style="3" customWidth="1"/>
    <col min="1041" max="1043" width="13.5" style="3" customWidth="1"/>
    <col min="1044" max="1044" width="10.1640625" style="3" customWidth="1"/>
    <col min="1045" max="1047" width="13.5" style="3" customWidth="1"/>
    <col min="1048" max="1048" width="10.1640625" style="3" customWidth="1"/>
    <col min="1049" max="1051" width="13.5" style="3" customWidth="1"/>
    <col min="1052" max="1052" width="10.1640625" style="3" customWidth="1"/>
    <col min="1053" max="1055" width="13.5" style="3" customWidth="1"/>
    <col min="1056" max="1056" width="10.1640625" style="3" customWidth="1"/>
    <col min="1057" max="1059" width="13.5" style="3" customWidth="1"/>
    <col min="1060" max="1060" width="10.1640625" style="3" customWidth="1"/>
    <col min="1061" max="1063" width="13.5" style="3" customWidth="1"/>
    <col min="1064" max="1064" width="10.1640625" style="3" customWidth="1"/>
    <col min="1065" max="1067" width="13.5" style="3" customWidth="1"/>
    <col min="1068" max="1068" width="10.1640625" style="3" customWidth="1"/>
    <col min="1069" max="1071" width="13.5" style="3" customWidth="1"/>
    <col min="1072" max="1072" width="10.1640625" style="3" customWidth="1"/>
    <col min="1073" max="1075" width="13.5" style="3" customWidth="1"/>
    <col min="1076" max="1076" width="10.1640625" style="3" customWidth="1"/>
    <col min="1077" max="1280" width="8.83203125" style="3"/>
    <col min="1281" max="1281" width="34.33203125" style="3" bestFit="1" customWidth="1"/>
    <col min="1282" max="1283" width="13.6640625" style="3" customWidth="1"/>
    <col min="1284" max="1284" width="3.33203125" style="3" customWidth="1"/>
    <col min="1285" max="1285" width="16" style="3" customWidth="1"/>
    <col min="1286" max="1286" width="15" style="3" customWidth="1"/>
    <col min="1287" max="1287" width="2.83203125" style="3" customWidth="1"/>
    <col min="1288" max="1288" width="14.1640625" style="3" customWidth="1"/>
    <col min="1289" max="1289" width="16" style="3" customWidth="1"/>
    <col min="1290" max="1290" width="15" style="3" customWidth="1"/>
    <col min="1291" max="1291" width="13.5" style="3" customWidth="1"/>
    <col min="1292" max="1292" width="10.1640625" style="3" customWidth="1"/>
    <col min="1293" max="1295" width="13.5" style="3" customWidth="1"/>
    <col min="1296" max="1296" width="10.1640625" style="3" customWidth="1"/>
    <col min="1297" max="1299" width="13.5" style="3" customWidth="1"/>
    <col min="1300" max="1300" width="10.1640625" style="3" customWidth="1"/>
    <col min="1301" max="1303" width="13.5" style="3" customWidth="1"/>
    <col min="1304" max="1304" width="10.1640625" style="3" customWidth="1"/>
    <col min="1305" max="1307" width="13.5" style="3" customWidth="1"/>
    <col min="1308" max="1308" width="10.1640625" style="3" customWidth="1"/>
    <col min="1309" max="1311" width="13.5" style="3" customWidth="1"/>
    <col min="1312" max="1312" width="10.1640625" style="3" customWidth="1"/>
    <col min="1313" max="1315" width="13.5" style="3" customWidth="1"/>
    <col min="1316" max="1316" width="10.1640625" style="3" customWidth="1"/>
    <col min="1317" max="1319" width="13.5" style="3" customWidth="1"/>
    <col min="1320" max="1320" width="10.1640625" style="3" customWidth="1"/>
    <col min="1321" max="1323" width="13.5" style="3" customWidth="1"/>
    <col min="1324" max="1324" width="10.1640625" style="3" customWidth="1"/>
    <col min="1325" max="1327" width="13.5" style="3" customWidth="1"/>
    <col min="1328" max="1328" width="10.1640625" style="3" customWidth="1"/>
    <col min="1329" max="1331" width="13.5" style="3" customWidth="1"/>
    <col min="1332" max="1332" width="10.1640625" style="3" customWidth="1"/>
    <col min="1333" max="1536" width="8.83203125" style="3"/>
    <col min="1537" max="1537" width="34.33203125" style="3" bestFit="1" customWidth="1"/>
    <col min="1538" max="1539" width="13.6640625" style="3" customWidth="1"/>
    <col min="1540" max="1540" width="3.33203125" style="3" customWidth="1"/>
    <col min="1541" max="1541" width="16" style="3" customWidth="1"/>
    <col min="1542" max="1542" width="15" style="3" customWidth="1"/>
    <col min="1543" max="1543" width="2.83203125" style="3" customWidth="1"/>
    <col min="1544" max="1544" width="14.1640625" style="3" customWidth="1"/>
    <col min="1545" max="1545" width="16" style="3" customWidth="1"/>
    <col min="1546" max="1546" width="15" style="3" customWidth="1"/>
    <col min="1547" max="1547" width="13.5" style="3" customWidth="1"/>
    <col min="1548" max="1548" width="10.1640625" style="3" customWidth="1"/>
    <col min="1549" max="1551" width="13.5" style="3" customWidth="1"/>
    <col min="1552" max="1552" width="10.1640625" style="3" customWidth="1"/>
    <col min="1553" max="1555" width="13.5" style="3" customWidth="1"/>
    <col min="1556" max="1556" width="10.1640625" style="3" customWidth="1"/>
    <col min="1557" max="1559" width="13.5" style="3" customWidth="1"/>
    <col min="1560" max="1560" width="10.1640625" style="3" customWidth="1"/>
    <col min="1561" max="1563" width="13.5" style="3" customWidth="1"/>
    <col min="1564" max="1564" width="10.1640625" style="3" customWidth="1"/>
    <col min="1565" max="1567" width="13.5" style="3" customWidth="1"/>
    <col min="1568" max="1568" width="10.1640625" style="3" customWidth="1"/>
    <col min="1569" max="1571" width="13.5" style="3" customWidth="1"/>
    <col min="1572" max="1572" width="10.1640625" style="3" customWidth="1"/>
    <col min="1573" max="1575" width="13.5" style="3" customWidth="1"/>
    <col min="1576" max="1576" width="10.1640625" style="3" customWidth="1"/>
    <col min="1577" max="1579" width="13.5" style="3" customWidth="1"/>
    <col min="1580" max="1580" width="10.1640625" style="3" customWidth="1"/>
    <col min="1581" max="1583" width="13.5" style="3" customWidth="1"/>
    <col min="1584" max="1584" width="10.1640625" style="3" customWidth="1"/>
    <col min="1585" max="1587" width="13.5" style="3" customWidth="1"/>
    <col min="1588" max="1588" width="10.1640625" style="3" customWidth="1"/>
    <col min="1589" max="1792" width="8.83203125" style="3"/>
    <col min="1793" max="1793" width="34.33203125" style="3" bestFit="1" customWidth="1"/>
    <col min="1794" max="1795" width="13.6640625" style="3" customWidth="1"/>
    <col min="1796" max="1796" width="3.33203125" style="3" customWidth="1"/>
    <col min="1797" max="1797" width="16" style="3" customWidth="1"/>
    <col min="1798" max="1798" width="15" style="3" customWidth="1"/>
    <col min="1799" max="1799" width="2.83203125" style="3" customWidth="1"/>
    <col min="1800" max="1800" width="14.1640625" style="3" customWidth="1"/>
    <col min="1801" max="1801" width="16" style="3" customWidth="1"/>
    <col min="1802" max="1802" width="15" style="3" customWidth="1"/>
    <col min="1803" max="1803" width="13.5" style="3" customWidth="1"/>
    <col min="1804" max="1804" width="10.1640625" style="3" customWidth="1"/>
    <col min="1805" max="1807" width="13.5" style="3" customWidth="1"/>
    <col min="1808" max="1808" width="10.1640625" style="3" customWidth="1"/>
    <col min="1809" max="1811" width="13.5" style="3" customWidth="1"/>
    <col min="1812" max="1812" width="10.1640625" style="3" customWidth="1"/>
    <col min="1813" max="1815" width="13.5" style="3" customWidth="1"/>
    <col min="1816" max="1816" width="10.1640625" style="3" customWidth="1"/>
    <col min="1817" max="1819" width="13.5" style="3" customWidth="1"/>
    <col min="1820" max="1820" width="10.1640625" style="3" customWidth="1"/>
    <col min="1821" max="1823" width="13.5" style="3" customWidth="1"/>
    <col min="1824" max="1824" width="10.1640625" style="3" customWidth="1"/>
    <col min="1825" max="1827" width="13.5" style="3" customWidth="1"/>
    <col min="1828" max="1828" width="10.1640625" style="3" customWidth="1"/>
    <col min="1829" max="1831" width="13.5" style="3" customWidth="1"/>
    <col min="1832" max="1832" width="10.1640625" style="3" customWidth="1"/>
    <col min="1833" max="1835" width="13.5" style="3" customWidth="1"/>
    <col min="1836" max="1836" width="10.1640625" style="3" customWidth="1"/>
    <col min="1837" max="1839" width="13.5" style="3" customWidth="1"/>
    <col min="1840" max="1840" width="10.1640625" style="3" customWidth="1"/>
    <col min="1841" max="1843" width="13.5" style="3" customWidth="1"/>
    <col min="1844" max="1844" width="10.1640625" style="3" customWidth="1"/>
    <col min="1845" max="2048" width="8.83203125" style="3"/>
    <col min="2049" max="2049" width="34.33203125" style="3" bestFit="1" customWidth="1"/>
    <col min="2050" max="2051" width="13.6640625" style="3" customWidth="1"/>
    <col min="2052" max="2052" width="3.33203125" style="3" customWidth="1"/>
    <col min="2053" max="2053" width="16" style="3" customWidth="1"/>
    <col min="2054" max="2054" width="15" style="3" customWidth="1"/>
    <col min="2055" max="2055" width="2.83203125" style="3" customWidth="1"/>
    <col min="2056" max="2056" width="14.1640625" style="3" customWidth="1"/>
    <col min="2057" max="2057" width="16" style="3" customWidth="1"/>
    <col min="2058" max="2058" width="15" style="3" customWidth="1"/>
    <col min="2059" max="2059" width="13.5" style="3" customWidth="1"/>
    <col min="2060" max="2060" width="10.1640625" style="3" customWidth="1"/>
    <col min="2061" max="2063" width="13.5" style="3" customWidth="1"/>
    <col min="2064" max="2064" width="10.1640625" style="3" customWidth="1"/>
    <col min="2065" max="2067" width="13.5" style="3" customWidth="1"/>
    <col min="2068" max="2068" width="10.1640625" style="3" customWidth="1"/>
    <col min="2069" max="2071" width="13.5" style="3" customWidth="1"/>
    <col min="2072" max="2072" width="10.1640625" style="3" customWidth="1"/>
    <col min="2073" max="2075" width="13.5" style="3" customWidth="1"/>
    <col min="2076" max="2076" width="10.1640625" style="3" customWidth="1"/>
    <col min="2077" max="2079" width="13.5" style="3" customWidth="1"/>
    <col min="2080" max="2080" width="10.1640625" style="3" customWidth="1"/>
    <col min="2081" max="2083" width="13.5" style="3" customWidth="1"/>
    <col min="2084" max="2084" width="10.1640625" style="3" customWidth="1"/>
    <col min="2085" max="2087" width="13.5" style="3" customWidth="1"/>
    <col min="2088" max="2088" width="10.1640625" style="3" customWidth="1"/>
    <col min="2089" max="2091" width="13.5" style="3" customWidth="1"/>
    <col min="2092" max="2092" width="10.1640625" style="3" customWidth="1"/>
    <col min="2093" max="2095" width="13.5" style="3" customWidth="1"/>
    <col min="2096" max="2096" width="10.1640625" style="3" customWidth="1"/>
    <col min="2097" max="2099" width="13.5" style="3" customWidth="1"/>
    <col min="2100" max="2100" width="10.1640625" style="3" customWidth="1"/>
    <col min="2101" max="2304" width="8.83203125" style="3"/>
    <col min="2305" max="2305" width="34.33203125" style="3" bestFit="1" customWidth="1"/>
    <col min="2306" max="2307" width="13.6640625" style="3" customWidth="1"/>
    <col min="2308" max="2308" width="3.33203125" style="3" customWidth="1"/>
    <col min="2309" max="2309" width="16" style="3" customWidth="1"/>
    <col min="2310" max="2310" width="15" style="3" customWidth="1"/>
    <col min="2311" max="2311" width="2.83203125" style="3" customWidth="1"/>
    <col min="2312" max="2312" width="14.1640625" style="3" customWidth="1"/>
    <col min="2313" max="2313" width="16" style="3" customWidth="1"/>
    <col min="2314" max="2314" width="15" style="3" customWidth="1"/>
    <col min="2315" max="2315" width="13.5" style="3" customWidth="1"/>
    <col min="2316" max="2316" width="10.1640625" style="3" customWidth="1"/>
    <col min="2317" max="2319" width="13.5" style="3" customWidth="1"/>
    <col min="2320" max="2320" width="10.1640625" style="3" customWidth="1"/>
    <col min="2321" max="2323" width="13.5" style="3" customWidth="1"/>
    <col min="2324" max="2324" width="10.1640625" style="3" customWidth="1"/>
    <col min="2325" max="2327" width="13.5" style="3" customWidth="1"/>
    <col min="2328" max="2328" width="10.1640625" style="3" customWidth="1"/>
    <col min="2329" max="2331" width="13.5" style="3" customWidth="1"/>
    <col min="2332" max="2332" width="10.1640625" style="3" customWidth="1"/>
    <col min="2333" max="2335" width="13.5" style="3" customWidth="1"/>
    <col min="2336" max="2336" width="10.1640625" style="3" customWidth="1"/>
    <col min="2337" max="2339" width="13.5" style="3" customWidth="1"/>
    <col min="2340" max="2340" width="10.1640625" style="3" customWidth="1"/>
    <col min="2341" max="2343" width="13.5" style="3" customWidth="1"/>
    <col min="2344" max="2344" width="10.1640625" style="3" customWidth="1"/>
    <col min="2345" max="2347" width="13.5" style="3" customWidth="1"/>
    <col min="2348" max="2348" width="10.1640625" style="3" customWidth="1"/>
    <col min="2349" max="2351" width="13.5" style="3" customWidth="1"/>
    <col min="2352" max="2352" width="10.1640625" style="3" customWidth="1"/>
    <col min="2353" max="2355" width="13.5" style="3" customWidth="1"/>
    <col min="2356" max="2356" width="10.1640625" style="3" customWidth="1"/>
    <col min="2357" max="2560" width="8.83203125" style="3"/>
    <col min="2561" max="2561" width="34.33203125" style="3" bestFit="1" customWidth="1"/>
    <col min="2562" max="2563" width="13.6640625" style="3" customWidth="1"/>
    <col min="2564" max="2564" width="3.33203125" style="3" customWidth="1"/>
    <col min="2565" max="2565" width="16" style="3" customWidth="1"/>
    <col min="2566" max="2566" width="15" style="3" customWidth="1"/>
    <col min="2567" max="2567" width="2.83203125" style="3" customWidth="1"/>
    <col min="2568" max="2568" width="14.1640625" style="3" customWidth="1"/>
    <col min="2569" max="2569" width="16" style="3" customWidth="1"/>
    <col min="2570" max="2570" width="15" style="3" customWidth="1"/>
    <col min="2571" max="2571" width="13.5" style="3" customWidth="1"/>
    <col min="2572" max="2572" width="10.1640625" style="3" customWidth="1"/>
    <col min="2573" max="2575" width="13.5" style="3" customWidth="1"/>
    <col min="2576" max="2576" width="10.1640625" style="3" customWidth="1"/>
    <col min="2577" max="2579" width="13.5" style="3" customWidth="1"/>
    <col min="2580" max="2580" width="10.1640625" style="3" customWidth="1"/>
    <col min="2581" max="2583" width="13.5" style="3" customWidth="1"/>
    <col min="2584" max="2584" width="10.1640625" style="3" customWidth="1"/>
    <col min="2585" max="2587" width="13.5" style="3" customWidth="1"/>
    <col min="2588" max="2588" width="10.1640625" style="3" customWidth="1"/>
    <col min="2589" max="2591" width="13.5" style="3" customWidth="1"/>
    <col min="2592" max="2592" width="10.1640625" style="3" customWidth="1"/>
    <col min="2593" max="2595" width="13.5" style="3" customWidth="1"/>
    <col min="2596" max="2596" width="10.1640625" style="3" customWidth="1"/>
    <col min="2597" max="2599" width="13.5" style="3" customWidth="1"/>
    <col min="2600" max="2600" width="10.1640625" style="3" customWidth="1"/>
    <col min="2601" max="2603" width="13.5" style="3" customWidth="1"/>
    <col min="2604" max="2604" width="10.1640625" style="3" customWidth="1"/>
    <col min="2605" max="2607" width="13.5" style="3" customWidth="1"/>
    <col min="2608" max="2608" width="10.1640625" style="3" customWidth="1"/>
    <col min="2609" max="2611" width="13.5" style="3" customWidth="1"/>
    <col min="2612" max="2612" width="10.1640625" style="3" customWidth="1"/>
    <col min="2613" max="2816" width="8.83203125" style="3"/>
    <col min="2817" max="2817" width="34.33203125" style="3" bestFit="1" customWidth="1"/>
    <col min="2818" max="2819" width="13.6640625" style="3" customWidth="1"/>
    <col min="2820" max="2820" width="3.33203125" style="3" customWidth="1"/>
    <col min="2821" max="2821" width="16" style="3" customWidth="1"/>
    <col min="2822" max="2822" width="15" style="3" customWidth="1"/>
    <col min="2823" max="2823" width="2.83203125" style="3" customWidth="1"/>
    <col min="2824" max="2824" width="14.1640625" style="3" customWidth="1"/>
    <col min="2825" max="2825" width="16" style="3" customWidth="1"/>
    <col min="2826" max="2826" width="15" style="3" customWidth="1"/>
    <col min="2827" max="2827" width="13.5" style="3" customWidth="1"/>
    <col min="2828" max="2828" width="10.1640625" style="3" customWidth="1"/>
    <col min="2829" max="2831" width="13.5" style="3" customWidth="1"/>
    <col min="2832" max="2832" width="10.1640625" style="3" customWidth="1"/>
    <col min="2833" max="2835" width="13.5" style="3" customWidth="1"/>
    <col min="2836" max="2836" width="10.1640625" style="3" customWidth="1"/>
    <col min="2837" max="2839" width="13.5" style="3" customWidth="1"/>
    <col min="2840" max="2840" width="10.1640625" style="3" customWidth="1"/>
    <col min="2841" max="2843" width="13.5" style="3" customWidth="1"/>
    <col min="2844" max="2844" width="10.1640625" style="3" customWidth="1"/>
    <col min="2845" max="2847" width="13.5" style="3" customWidth="1"/>
    <col min="2848" max="2848" width="10.1640625" style="3" customWidth="1"/>
    <col min="2849" max="2851" width="13.5" style="3" customWidth="1"/>
    <col min="2852" max="2852" width="10.1640625" style="3" customWidth="1"/>
    <col min="2853" max="2855" width="13.5" style="3" customWidth="1"/>
    <col min="2856" max="2856" width="10.1640625" style="3" customWidth="1"/>
    <col min="2857" max="2859" width="13.5" style="3" customWidth="1"/>
    <col min="2860" max="2860" width="10.1640625" style="3" customWidth="1"/>
    <col min="2861" max="2863" width="13.5" style="3" customWidth="1"/>
    <col min="2864" max="2864" width="10.1640625" style="3" customWidth="1"/>
    <col min="2865" max="2867" width="13.5" style="3" customWidth="1"/>
    <col min="2868" max="2868" width="10.1640625" style="3" customWidth="1"/>
    <col min="2869" max="3072" width="8.83203125" style="3"/>
    <col min="3073" max="3073" width="34.33203125" style="3" bestFit="1" customWidth="1"/>
    <col min="3074" max="3075" width="13.6640625" style="3" customWidth="1"/>
    <col min="3076" max="3076" width="3.33203125" style="3" customWidth="1"/>
    <col min="3077" max="3077" width="16" style="3" customWidth="1"/>
    <col min="3078" max="3078" width="15" style="3" customWidth="1"/>
    <col min="3079" max="3079" width="2.83203125" style="3" customWidth="1"/>
    <col min="3080" max="3080" width="14.1640625" style="3" customWidth="1"/>
    <col min="3081" max="3081" width="16" style="3" customWidth="1"/>
    <col min="3082" max="3082" width="15" style="3" customWidth="1"/>
    <col min="3083" max="3083" width="13.5" style="3" customWidth="1"/>
    <col min="3084" max="3084" width="10.1640625" style="3" customWidth="1"/>
    <col min="3085" max="3087" width="13.5" style="3" customWidth="1"/>
    <col min="3088" max="3088" width="10.1640625" style="3" customWidth="1"/>
    <col min="3089" max="3091" width="13.5" style="3" customWidth="1"/>
    <col min="3092" max="3092" width="10.1640625" style="3" customWidth="1"/>
    <col min="3093" max="3095" width="13.5" style="3" customWidth="1"/>
    <col min="3096" max="3096" width="10.1640625" style="3" customWidth="1"/>
    <col min="3097" max="3099" width="13.5" style="3" customWidth="1"/>
    <col min="3100" max="3100" width="10.1640625" style="3" customWidth="1"/>
    <col min="3101" max="3103" width="13.5" style="3" customWidth="1"/>
    <col min="3104" max="3104" width="10.1640625" style="3" customWidth="1"/>
    <col min="3105" max="3107" width="13.5" style="3" customWidth="1"/>
    <col min="3108" max="3108" width="10.1640625" style="3" customWidth="1"/>
    <col min="3109" max="3111" width="13.5" style="3" customWidth="1"/>
    <col min="3112" max="3112" width="10.1640625" style="3" customWidth="1"/>
    <col min="3113" max="3115" width="13.5" style="3" customWidth="1"/>
    <col min="3116" max="3116" width="10.1640625" style="3" customWidth="1"/>
    <col min="3117" max="3119" width="13.5" style="3" customWidth="1"/>
    <col min="3120" max="3120" width="10.1640625" style="3" customWidth="1"/>
    <col min="3121" max="3123" width="13.5" style="3" customWidth="1"/>
    <col min="3124" max="3124" width="10.1640625" style="3" customWidth="1"/>
    <col min="3125" max="3328" width="8.83203125" style="3"/>
    <col min="3329" max="3329" width="34.33203125" style="3" bestFit="1" customWidth="1"/>
    <col min="3330" max="3331" width="13.6640625" style="3" customWidth="1"/>
    <col min="3332" max="3332" width="3.33203125" style="3" customWidth="1"/>
    <col min="3333" max="3333" width="16" style="3" customWidth="1"/>
    <col min="3334" max="3334" width="15" style="3" customWidth="1"/>
    <col min="3335" max="3335" width="2.83203125" style="3" customWidth="1"/>
    <col min="3336" max="3336" width="14.1640625" style="3" customWidth="1"/>
    <col min="3337" max="3337" width="16" style="3" customWidth="1"/>
    <col min="3338" max="3338" width="15" style="3" customWidth="1"/>
    <col min="3339" max="3339" width="13.5" style="3" customWidth="1"/>
    <col min="3340" max="3340" width="10.1640625" style="3" customWidth="1"/>
    <col min="3341" max="3343" width="13.5" style="3" customWidth="1"/>
    <col min="3344" max="3344" width="10.1640625" style="3" customWidth="1"/>
    <col min="3345" max="3347" width="13.5" style="3" customWidth="1"/>
    <col min="3348" max="3348" width="10.1640625" style="3" customWidth="1"/>
    <col min="3349" max="3351" width="13.5" style="3" customWidth="1"/>
    <col min="3352" max="3352" width="10.1640625" style="3" customWidth="1"/>
    <col min="3353" max="3355" width="13.5" style="3" customWidth="1"/>
    <col min="3356" max="3356" width="10.1640625" style="3" customWidth="1"/>
    <col min="3357" max="3359" width="13.5" style="3" customWidth="1"/>
    <col min="3360" max="3360" width="10.1640625" style="3" customWidth="1"/>
    <col min="3361" max="3363" width="13.5" style="3" customWidth="1"/>
    <col min="3364" max="3364" width="10.1640625" style="3" customWidth="1"/>
    <col min="3365" max="3367" width="13.5" style="3" customWidth="1"/>
    <col min="3368" max="3368" width="10.1640625" style="3" customWidth="1"/>
    <col min="3369" max="3371" width="13.5" style="3" customWidth="1"/>
    <col min="3372" max="3372" width="10.1640625" style="3" customWidth="1"/>
    <col min="3373" max="3375" width="13.5" style="3" customWidth="1"/>
    <col min="3376" max="3376" width="10.1640625" style="3" customWidth="1"/>
    <col min="3377" max="3379" width="13.5" style="3" customWidth="1"/>
    <col min="3380" max="3380" width="10.1640625" style="3" customWidth="1"/>
    <col min="3381" max="3584" width="8.83203125" style="3"/>
    <col min="3585" max="3585" width="34.33203125" style="3" bestFit="1" customWidth="1"/>
    <col min="3586" max="3587" width="13.6640625" style="3" customWidth="1"/>
    <col min="3588" max="3588" width="3.33203125" style="3" customWidth="1"/>
    <col min="3589" max="3589" width="16" style="3" customWidth="1"/>
    <col min="3590" max="3590" width="15" style="3" customWidth="1"/>
    <col min="3591" max="3591" width="2.83203125" style="3" customWidth="1"/>
    <col min="3592" max="3592" width="14.1640625" style="3" customWidth="1"/>
    <col min="3593" max="3593" width="16" style="3" customWidth="1"/>
    <col min="3594" max="3594" width="15" style="3" customWidth="1"/>
    <col min="3595" max="3595" width="13.5" style="3" customWidth="1"/>
    <col min="3596" max="3596" width="10.1640625" style="3" customWidth="1"/>
    <col min="3597" max="3599" width="13.5" style="3" customWidth="1"/>
    <col min="3600" max="3600" width="10.1640625" style="3" customWidth="1"/>
    <col min="3601" max="3603" width="13.5" style="3" customWidth="1"/>
    <col min="3604" max="3604" width="10.1640625" style="3" customWidth="1"/>
    <col min="3605" max="3607" width="13.5" style="3" customWidth="1"/>
    <col min="3608" max="3608" width="10.1640625" style="3" customWidth="1"/>
    <col min="3609" max="3611" width="13.5" style="3" customWidth="1"/>
    <col min="3612" max="3612" width="10.1640625" style="3" customWidth="1"/>
    <col min="3613" max="3615" width="13.5" style="3" customWidth="1"/>
    <col min="3616" max="3616" width="10.1640625" style="3" customWidth="1"/>
    <col min="3617" max="3619" width="13.5" style="3" customWidth="1"/>
    <col min="3620" max="3620" width="10.1640625" style="3" customWidth="1"/>
    <col min="3621" max="3623" width="13.5" style="3" customWidth="1"/>
    <col min="3624" max="3624" width="10.1640625" style="3" customWidth="1"/>
    <col min="3625" max="3627" width="13.5" style="3" customWidth="1"/>
    <col min="3628" max="3628" width="10.1640625" style="3" customWidth="1"/>
    <col min="3629" max="3631" width="13.5" style="3" customWidth="1"/>
    <col min="3632" max="3632" width="10.1640625" style="3" customWidth="1"/>
    <col min="3633" max="3635" width="13.5" style="3" customWidth="1"/>
    <col min="3636" max="3636" width="10.1640625" style="3" customWidth="1"/>
    <col min="3637" max="3840" width="8.83203125" style="3"/>
    <col min="3841" max="3841" width="34.33203125" style="3" bestFit="1" customWidth="1"/>
    <col min="3842" max="3843" width="13.6640625" style="3" customWidth="1"/>
    <col min="3844" max="3844" width="3.33203125" style="3" customWidth="1"/>
    <col min="3845" max="3845" width="16" style="3" customWidth="1"/>
    <col min="3846" max="3846" width="15" style="3" customWidth="1"/>
    <col min="3847" max="3847" width="2.83203125" style="3" customWidth="1"/>
    <col min="3848" max="3848" width="14.1640625" style="3" customWidth="1"/>
    <col min="3849" max="3849" width="16" style="3" customWidth="1"/>
    <col min="3850" max="3850" width="15" style="3" customWidth="1"/>
    <col min="3851" max="3851" width="13.5" style="3" customWidth="1"/>
    <col min="3852" max="3852" width="10.1640625" style="3" customWidth="1"/>
    <col min="3853" max="3855" width="13.5" style="3" customWidth="1"/>
    <col min="3856" max="3856" width="10.1640625" style="3" customWidth="1"/>
    <col min="3857" max="3859" width="13.5" style="3" customWidth="1"/>
    <col min="3860" max="3860" width="10.1640625" style="3" customWidth="1"/>
    <col min="3861" max="3863" width="13.5" style="3" customWidth="1"/>
    <col min="3864" max="3864" width="10.1640625" style="3" customWidth="1"/>
    <col min="3865" max="3867" width="13.5" style="3" customWidth="1"/>
    <col min="3868" max="3868" width="10.1640625" style="3" customWidth="1"/>
    <col min="3869" max="3871" width="13.5" style="3" customWidth="1"/>
    <col min="3872" max="3872" width="10.1640625" style="3" customWidth="1"/>
    <col min="3873" max="3875" width="13.5" style="3" customWidth="1"/>
    <col min="3876" max="3876" width="10.1640625" style="3" customWidth="1"/>
    <col min="3877" max="3879" width="13.5" style="3" customWidth="1"/>
    <col min="3880" max="3880" width="10.1640625" style="3" customWidth="1"/>
    <col min="3881" max="3883" width="13.5" style="3" customWidth="1"/>
    <col min="3884" max="3884" width="10.1640625" style="3" customWidth="1"/>
    <col min="3885" max="3887" width="13.5" style="3" customWidth="1"/>
    <col min="3888" max="3888" width="10.1640625" style="3" customWidth="1"/>
    <col min="3889" max="3891" width="13.5" style="3" customWidth="1"/>
    <col min="3892" max="3892" width="10.1640625" style="3" customWidth="1"/>
    <col min="3893" max="4096" width="8.83203125" style="3"/>
    <col min="4097" max="4097" width="34.33203125" style="3" bestFit="1" customWidth="1"/>
    <col min="4098" max="4099" width="13.6640625" style="3" customWidth="1"/>
    <col min="4100" max="4100" width="3.33203125" style="3" customWidth="1"/>
    <col min="4101" max="4101" width="16" style="3" customWidth="1"/>
    <col min="4102" max="4102" width="15" style="3" customWidth="1"/>
    <col min="4103" max="4103" width="2.83203125" style="3" customWidth="1"/>
    <col min="4104" max="4104" width="14.1640625" style="3" customWidth="1"/>
    <col min="4105" max="4105" width="16" style="3" customWidth="1"/>
    <col min="4106" max="4106" width="15" style="3" customWidth="1"/>
    <col min="4107" max="4107" width="13.5" style="3" customWidth="1"/>
    <col min="4108" max="4108" width="10.1640625" style="3" customWidth="1"/>
    <col min="4109" max="4111" width="13.5" style="3" customWidth="1"/>
    <col min="4112" max="4112" width="10.1640625" style="3" customWidth="1"/>
    <col min="4113" max="4115" width="13.5" style="3" customWidth="1"/>
    <col min="4116" max="4116" width="10.1640625" style="3" customWidth="1"/>
    <col min="4117" max="4119" width="13.5" style="3" customWidth="1"/>
    <col min="4120" max="4120" width="10.1640625" style="3" customWidth="1"/>
    <col min="4121" max="4123" width="13.5" style="3" customWidth="1"/>
    <col min="4124" max="4124" width="10.1640625" style="3" customWidth="1"/>
    <col min="4125" max="4127" width="13.5" style="3" customWidth="1"/>
    <col min="4128" max="4128" width="10.1640625" style="3" customWidth="1"/>
    <col min="4129" max="4131" width="13.5" style="3" customWidth="1"/>
    <col min="4132" max="4132" width="10.1640625" style="3" customWidth="1"/>
    <col min="4133" max="4135" width="13.5" style="3" customWidth="1"/>
    <col min="4136" max="4136" width="10.1640625" style="3" customWidth="1"/>
    <col min="4137" max="4139" width="13.5" style="3" customWidth="1"/>
    <col min="4140" max="4140" width="10.1640625" style="3" customWidth="1"/>
    <col min="4141" max="4143" width="13.5" style="3" customWidth="1"/>
    <col min="4144" max="4144" width="10.1640625" style="3" customWidth="1"/>
    <col min="4145" max="4147" width="13.5" style="3" customWidth="1"/>
    <col min="4148" max="4148" width="10.1640625" style="3" customWidth="1"/>
    <col min="4149" max="4352" width="8.83203125" style="3"/>
    <col min="4353" max="4353" width="34.33203125" style="3" bestFit="1" customWidth="1"/>
    <col min="4354" max="4355" width="13.6640625" style="3" customWidth="1"/>
    <col min="4356" max="4356" width="3.33203125" style="3" customWidth="1"/>
    <col min="4357" max="4357" width="16" style="3" customWidth="1"/>
    <col min="4358" max="4358" width="15" style="3" customWidth="1"/>
    <col min="4359" max="4359" width="2.83203125" style="3" customWidth="1"/>
    <col min="4360" max="4360" width="14.1640625" style="3" customWidth="1"/>
    <col min="4361" max="4361" width="16" style="3" customWidth="1"/>
    <col min="4362" max="4362" width="15" style="3" customWidth="1"/>
    <col min="4363" max="4363" width="13.5" style="3" customWidth="1"/>
    <col min="4364" max="4364" width="10.1640625" style="3" customWidth="1"/>
    <col min="4365" max="4367" width="13.5" style="3" customWidth="1"/>
    <col min="4368" max="4368" width="10.1640625" style="3" customWidth="1"/>
    <col min="4369" max="4371" width="13.5" style="3" customWidth="1"/>
    <col min="4372" max="4372" width="10.1640625" style="3" customWidth="1"/>
    <col min="4373" max="4375" width="13.5" style="3" customWidth="1"/>
    <col min="4376" max="4376" width="10.1640625" style="3" customWidth="1"/>
    <col min="4377" max="4379" width="13.5" style="3" customWidth="1"/>
    <col min="4380" max="4380" width="10.1640625" style="3" customWidth="1"/>
    <col min="4381" max="4383" width="13.5" style="3" customWidth="1"/>
    <col min="4384" max="4384" width="10.1640625" style="3" customWidth="1"/>
    <col min="4385" max="4387" width="13.5" style="3" customWidth="1"/>
    <col min="4388" max="4388" width="10.1640625" style="3" customWidth="1"/>
    <col min="4389" max="4391" width="13.5" style="3" customWidth="1"/>
    <col min="4392" max="4392" width="10.1640625" style="3" customWidth="1"/>
    <col min="4393" max="4395" width="13.5" style="3" customWidth="1"/>
    <col min="4396" max="4396" width="10.1640625" style="3" customWidth="1"/>
    <col min="4397" max="4399" width="13.5" style="3" customWidth="1"/>
    <col min="4400" max="4400" width="10.1640625" style="3" customWidth="1"/>
    <col min="4401" max="4403" width="13.5" style="3" customWidth="1"/>
    <col min="4404" max="4404" width="10.1640625" style="3" customWidth="1"/>
    <col min="4405" max="4608" width="8.83203125" style="3"/>
    <col min="4609" max="4609" width="34.33203125" style="3" bestFit="1" customWidth="1"/>
    <col min="4610" max="4611" width="13.6640625" style="3" customWidth="1"/>
    <col min="4612" max="4612" width="3.33203125" style="3" customWidth="1"/>
    <col min="4613" max="4613" width="16" style="3" customWidth="1"/>
    <col min="4614" max="4614" width="15" style="3" customWidth="1"/>
    <col min="4615" max="4615" width="2.83203125" style="3" customWidth="1"/>
    <col min="4616" max="4616" width="14.1640625" style="3" customWidth="1"/>
    <col min="4617" max="4617" width="16" style="3" customWidth="1"/>
    <col min="4618" max="4618" width="15" style="3" customWidth="1"/>
    <col min="4619" max="4619" width="13.5" style="3" customWidth="1"/>
    <col min="4620" max="4620" width="10.1640625" style="3" customWidth="1"/>
    <col min="4621" max="4623" width="13.5" style="3" customWidth="1"/>
    <col min="4624" max="4624" width="10.1640625" style="3" customWidth="1"/>
    <col min="4625" max="4627" width="13.5" style="3" customWidth="1"/>
    <col min="4628" max="4628" width="10.1640625" style="3" customWidth="1"/>
    <col min="4629" max="4631" width="13.5" style="3" customWidth="1"/>
    <col min="4632" max="4632" width="10.1640625" style="3" customWidth="1"/>
    <col min="4633" max="4635" width="13.5" style="3" customWidth="1"/>
    <col min="4636" max="4636" width="10.1640625" style="3" customWidth="1"/>
    <col min="4637" max="4639" width="13.5" style="3" customWidth="1"/>
    <col min="4640" max="4640" width="10.1640625" style="3" customWidth="1"/>
    <col min="4641" max="4643" width="13.5" style="3" customWidth="1"/>
    <col min="4644" max="4644" width="10.1640625" style="3" customWidth="1"/>
    <col min="4645" max="4647" width="13.5" style="3" customWidth="1"/>
    <col min="4648" max="4648" width="10.1640625" style="3" customWidth="1"/>
    <col min="4649" max="4651" width="13.5" style="3" customWidth="1"/>
    <col min="4652" max="4652" width="10.1640625" style="3" customWidth="1"/>
    <col min="4653" max="4655" width="13.5" style="3" customWidth="1"/>
    <col min="4656" max="4656" width="10.1640625" style="3" customWidth="1"/>
    <col min="4657" max="4659" width="13.5" style="3" customWidth="1"/>
    <col min="4660" max="4660" width="10.1640625" style="3" customWidth="1"/>
    <col min="4661" max="4864" width="8.83203125" style="3"/>
    <col min="4865" max="4865" width="34.33203125" style="3" bestFit="1" customWidth="1"/>
    <col min="4866" max="4867" width="13.6640625" style="3" customWidth="1"/>
    <col min="4868" max="4868" width="3.33203125" style="3" customWidth="1"/>
    <col min="4869" max="4869" width="16" style="3" customWidth="1"/>
    <col min="4870" max="4870" width="15" style="3" customWidth="1"/>
    <col min="4871" max="4871" width="2.83203125" style="3" customWidth="1"/>
    <col min="4872" max="4872" width="14.1640625" style="3" customWidth="1"/>
    <col min="4873" max="4873" width="16" style="3" customWidth="1"/>
    <col min="4874" max="4874" width="15" style="3" customWidth="1"/>
    <col min="4875" max="4875" width="13.5" style="3" customWidth="1"/>
    <col min="4876" max="4876" width="10.1640625" style="3" customWidth="1"/>
    <col min="4877" max="4879" width="13.5" style="3" customWidth="1"/>
    <col min="4880" max="4880" width="10.1640625" style="3" customWidth="1"/>
    <col min="4881" max="4883" width="13.5" style="3" customWidth="1"/>
    <col min="4884" max="4884" width="10.1640625" style="3" customWidth="1"/>
    <col min="4885" max="4887" width="13.5" style="3" customWidth="1"/>
    <col min="4888" max="4888" width="10.1640625" style="3" customWidth="1"/>
    <col min="4889" max="4891" width="13.5" style="3" customWidth="1"/>
    <col min="4892" max="4892" width="10.1640625" style="3" customWidth="1"/>
    <col min="4893" max="4895" width="13.5" style="3" customWidth="1"/>
    <col min="4896" max="4896" width="10.1640625" style="3" customWidth="1"/>
    <col min="4897" max="4899" width="13.5" style="3" customWidth="1"/>
    <col min="4900" max="4900" width="10.1640625" style="3" customWidth="1"/>
    <col min="4901" max="4903" width="13.5" style="3" customWidth="1"/>
    <col min="4904" max="4904" width="10.1640625" style="3" customWidth="1"/>
    <col min="4905" max="4907" width="13.5" style="3" customWidth="1"/>
    <col min="4908" max="4908" width="10.1640625" style="3" customWidth="1"/>
    <col min="4909" max="4911" width="13.5" style="3" customWidth="1"/>
    <col min="4912" max="4912" width="10.1640625" style="3" customWidth="1"/>
    <col min="4913" max="4915" width="13.5" style="3" customWidth="1"/>
    <col min="4916" max="4916" width="10.1640625" style="3" customWidth="1"/>
    <col min="4917" max="5120" width="8.83203125" style="3"/>
    <col min="5121" max="5121" width="34.33203125" style="3" bestFit="1" customWidth="1"/>
    <col min="5122" max="5123" width="13.6640625" style="3" customWidth="1"/>
    <col min="5124" max="5124" width="3.33203125" style="3" customWidth="1"/>
    <col min="5125" max="5125" width="16" style="3" customWidth="1"/>
    <col min="5126" max="5126" width="15" style="3" customWidth="1"/>
    <col min="5127" max="5127" width="2.83203125" style="3" customWidth="1"/>
    <col min="5128" max="5128" width="14.1640625" style="3" customWidth="1"/>
    <col min="5129" max="5129" width="16" style="3" customWidth="1"/>
    <col min="5130" max="5130" width="15" style="3" customWidth="1"/>
    <col min="5131" max="5131" width="13.5" style="3" customWidth="1"/>
    <col min="5132" max="5132" width="10.1640625" style="3" customWidth="1"/>
    <col min="5133" max="5135" width="13.5" style="3" customWidth="1"/>
    <col min="5136" max="5136" width="10.1640625" style="3" customWidth="1"/>
    <col min="5137" max="5139" width="13.5" style="3" customWidth="1"/>
    <col min="5140" max="5140" width="10.1640625" style="3" customWidth="1"/>
    <col min="5141" max="5143" width="13.5" style="3" customWidth="1"/>
    <col min="5144" max="5144" width="10.1640625" style="3" customWidth="1"/>
    <col min="5145" max="5147" width="13.5" style="3" customWidth="1"/>
    <col min="5148" max="5148" width="10.1640625" style="3" customWidth="1"/>
    <col min="5149" max="5151" width="13.5" style="3" customWidth="1"/>
    <col min="5152" max="5152" width="10.1640625" style="3" customWidth="1"/>
    <col min="5153" max="5155" width="13.5" style="3" customWidth="1"/>
    <col min="5156" max="5156" width="10.1640625" style="3" customWidth="1"/>
    <col min="5157" max="5159" width="13.5" style="3" customWidth="1"/>
    <col min="5160" max="5160" width="10.1640625" style="3" customWidth="1"/>
    <col min="5161" max="5163" width="13.5" style="3" customWidth="1"/>
    <col min="5164" max="5164" width="10.1640625" style="3" customWidth="1"/>
    <col min="5165" max="5167" width="13.5" style="3" customWidth="1"/>
    <col min="5168" max="5168" width="10.1640625" style="3" customWidth="1"/>
    <col min="5169" max="5171" width="13.5" style="3" customWidth="1"/>
    <col min="5172" max="5172" width="10.1640625" style="3" customWidth="1"/>
    <col min="5173" max="5376" width="8.83203125" style="3"/>
    <col min="5377" max="5377" width="34.33203125" style="3" bestFit="1" customWidth="1"/>
    <col min="5378" max="5379" width="13.6640625" style="3" customWidth="1"/>
    <col min="5380" max="5380" width="3.33203125" style="3" customWidth="1"/>
    <col min="5381" max="5381" width="16" style="3" customWidth="1"/>
    <col min="5382" max="5382" width="15" style="3" customWidth="1"/>
    <col min="5383" max="5383" width="2.83203125" style="3" customWidth="1"/>
    <col min="5384" max="5384" width="14.1640625" style="3" customWidth="1"/>
    <col min="5385" max="5385" width="16" style="3" customWidth="1"/>
    <col min="5386" max="5386" width="15" style="3" customWidth="1"/>
    <col min="5387" max="5387" width="13.5" style="3" customWidth="1"/>
    <col min="5388" max="5388" width="10.1640625" style="3" customWidth="1"/>
    <col min="5389" max="5391" width="13.5" style="3" customWidth="1"/>
    <col min="5392" max="5392" width="10.1640625" style="3" customWidth="1"/>
    <col min="5393" max="5395" width="13.5" style="3" customWidth="1"/>
    <col min="5396" max="5396" width="10.1640625" style="3" customWidth="1"/>
    <col min="5397" max="5399" width="13.5" style="3" customWidth="1"/>
    <col min="5400" max="5400" width="10.1640625" style="3" customWidth="1"/>
    <col min="5401" max="5403" width="13.5" style="3" customWidth="1"/>
    <col min="5404" max="5404" width="10.1640625" style="3" customWidth="1"/>
    <col min="5405" max="5407" width="13.5" style="3" customWidth="1"/>
    <col min="5408" max="5408" width="10.1640625" style="3" customWidth="1"/>
    <col min="5409" max="5411" width="13.5" style="3" customWidth="1"/>
    <col min="5412" max="5412" width="10.1640625" style="3" customWidth="1"/>
    <col min="5413" max="5415" width="13.5" style="3" customWidth="1"/>
    <col min="5416" max="5416" width="10.1640625" style="3" customWidth="1"/>
    <col min="5417" max="5419" width="13.5" style="3" customWidth="1"/>
    <col min="5420" max="5420" width="10.1640625" style="3" customWidth="1"/>
    <col min="5421" max="5423" width="13.5" style="3" customWidth="1"/>
    <col min="5424" max="5424" width="10.1640625" style="3" customWidth="1"/>
    <col min="5425" max="5427" width="13.5" style="3" customWidth="1"/>
    <col min="5428" max="5428" width="10.1640625" style="3" customWidth="1"/>
    <col min="5429" max="5632" width="8.83203125" style="3"/>
    <col min="5633" max="5633" width="34.33203125" style="3" bestFit="1" customWidth="1"/>
    <col min="5634" max="5635" width="13.6640625" style="3" customWidth="1"/>
    <col min="5636" max="5636" width="3.33203125" style="3" customWidth="1"/>
    <col min="5637" max="5637" width="16" style="3" customWidth="1"/>
    <col min="5638" max="5638" width="15" style="3" customWidth="1"/>
    <col min="5639" max="5639" width="2.83203125" style="3" customWidth="1"/>
    <col min="5640" max="5640" width="14.1640625" style="3" customWidth="1"/>
    <col min="5641" max="5641" width="16" style="3" customWidth="1"/>
    <col min="5642" max="5642" width="15" style="3" customWidth="1"/>
    <col min="5643" max="5643" width="13.5" style="3" customWidth="1"/>
    <col min="5644" max="5644" width="10.1640625" style="3" customWidth="1"/>
    <col min="5645" max="5647" width="13.5" style="3" customWidth="1"/>
    <col min="5648" max="5648" width="10.1640625" style="3" customWidth="1"/>
    <col min="5649" max="5651" width="13.5" style="3" customWidth="1"/>
    <col min="5652" max="5652" width="10.1640625" style="3" customWidth="1"/>
    <col min="5653" max="5655" width="13.5" style="3" customWidth="1"/>
    <col min="5656" max="5656" width="10.1640625" style="3" customWidth="1"/>
    <col min="5657" max="5659" width="13.5" style="3" customWidth="1"/>
    <col min="5660" max="5660" width="10.1640625" style="3" customWidth="1"/>
    <col min="5661" max="5663" width="13.5" style="3" customWidth="1"/>
    <col min="5664" max="5664" width="10.1640625" style="3" customWidth="1"/>
    <col min="5665" max="5667" width="13.5" style="3" customWidth="1"/>
    <col min="5668" max="5668" width="10.1640625" style="3" customWidth="1"/>
    <col min="5669" max="5671" width="13.5" style="3" customWidth="1"/>
    <col min="5672" max="5672" width="10.1640625" style="3" customWidth="1"/>
    <col min="5673" max="5675" width="13.5" style="3" customWidth="1"/>
    <col min="5676" max="5676" width="10.1640625" style="3" customWidth="1"/>
    <col min="5677" max="5679" width="13.5" style="3" customWidth="1"/>
    <col min="5680" max="5680" width="10.1640625" style="3" customWidth="1"/>
    <col min="5681" max="5683" width="13.5" style="3" customWidth="1"/>
    <col min="5684" max="5684" width="10.1640625" style="3" customWidth="1"/>
    <col min="5685" max="5888" width="8.83203125" style="3"/>
    <col min="5889" max="5889" width="34.33203125" style="3" bestFit="1" customWidth="1"/>
    <col min="5890" max="5891" width="13.6640625" style="3" customWidth="1"/>
    <col min="5892" max="5892" width="3.33203125" style="3" customWidth="1"/>
    <col min="5893" max="5893" width="16" style="3" customWidth="1"/>
    <col min="5894" max="5894" width="15" style="3" customWidth="1"/>
    <col min="5895" max="5895" width="2.83203125" style="3" customWidth="1"/>
    <col min="5896" max="5896" width="14.1640625" style="3" customWidth="1"/>
    <col min="5897" max="5897" width="16" style="3" customWidth="1"/>
    <col min="5898" max="5898" width="15" style="3" customWidth="1"/>
    <col min="5899" max="5899" width="13.5" style="3" customWidth="1"/>
    <col min="5900" max="5900" width="10.1640625" style="3" customWidth="1"/>
    <col min="5901" max="5903" width="13.5" style="3" customWidth="1"/>
    <col min="5904" max="5904" width="10.1640625" style="3" customWidth="1"/>
    <col min="5905" max="5907" width="13.5" style="3" customWidth="1"/>
    <col min="5908" max="5908" width="10.1640625" style="3" customWidth="1"/>
    <col min="5909" max="5911" width="13.5" style="3" customWidth="1"/>
    <col min="5912" max="5912" width="10.1640625" style="3" customWidth="1"/>
    <col min="5913" max="5915" width="13.5" style="3" customWidth="1"/>
    <col min="5916" max="5916" width="10.1640625" style="3" customWidth="1"/>
    <col min="5917" max="5919" width="13.5" style="3" customWidth="1"/>
    <col min="5920" max="5920" width="10.1640625" style="3" customWidth="1"/>
    <col min="5921" max="5923" width="13.5" style="3" customWidth="1"/>
    <col min="5924" max="5924" width="10.1640625" style="3" customWidth="1"/>
    <col min="5925" max="5927" width="13.5" style="3" customWidth="1"/>
    <col min="5928" max="5928" width="10.1640625" style="3" customWidth="1"/>
    <col min="5929" max="5931" width="13.5" style="3" customWidth="1"/>
    <col min="5932" max="5932" width="10.1640625" style="3" customWidth="1"/>
    <col min="5933" max="5935" width="13.5" style="3" customWidth="1"/>
    <col min="5936" max="5936" width="10.1640625" style="3" customWidth="1"/>
    <col min="5937" max="5939" width="13.5" style="3" customWidth="1"/>
    <col min="5940" max="5940" width="10.1640625" style="3" customWidth="1"/>
    <col min="5941" max="6144" width="8.83203125" style="3"/>
    <col min="6145" max="6145" width="34.33203125" style="3" bestFit="1" customWidth="1"/>
    <col min="6146" max="6147" width="13.6640625" style="3" customWidth="1"/>
    <col min="6148" max="6148" width="3.33203125" style="3" customWidth="1"/>
    <col min="6149" max="6149" width="16" style="3" customWidth="1"/>
    <col min="6150" max="6150" width="15" style="3" customWidth="1"/>
    <col min="6151" max="6151" width="2.83203125" style="3" customWidth="1"/>
    <col min="6152" max="6152" width="14.1640625" style="3" customWidth="1"/>
    <col min="6153" max="6153" width="16" style="3" customWidth="1"/>
    <col min="6154" max="6154" width="15" style="3" customWidth="1"/>
    <col min="6155" max="6155" width="13.5" style="3" customWidth="1"/>
    <col min="6156" max="6156" width="10.1640625" style="3" customWidth="1"/>
    <col min="6157" max="6159" width="13.5" style="3" customWidth="1"/>
    <col min="6160" max="6160" width="10.1640625" style="3" customWidth="1"/>
    <col min="6161" max="6163" width="13.5" style="3" customWidth="1"/>
    <col min="6164" max="6164" width="10.1640625" style="3" customWidth="1"/>
    <col min="6165" max="6167" width="13.5" style="3" customWidth="1"/>
    <col min="6168" max="6168" width="10.1640625" style="3" customWidth="1"/>
    <col min="6169" max="6171" width="13.5" style="3" customWidth="1"/>
    <col min="6172" max="6172" width="10.1640625" style="3" customWidth="1"/>
    <col min="6173" max="6175" width="13.5" style="3" customWidth="1"/>
    <col min="6176" max="6176" width="10.1640625" style="3" customWidth="1"/>
    <col min="6177" max="6179" width="13.5" style="3" customWidth="1"/>
    <col min="6180" max="6180" width="10.1640625" style="3" customWidth="1"/>
    <col min="6181" max="6183" width="13.5" style="3" customWidth="1"/>
    <col min="6184" max="6184" width="10.1640625" style="3" customWidth="1"/>
    <col min="6185" max="6187" width="13.5" style="3" customWidth="1"/>
    <col min="6188" max="6188" width="10.1640625" style="3" customWidth="1"/>
    <col min="6189" max="6191" width="13.5" style="3" customWidth="1"/>
    <col min="6192" max="6192" width="10.1640625" style="3" customWidth="1"/>
    <col min="6193" max="6195" width="13.5" style="3" customWidth="1"/>
    <col min="6196" max="6196" width="10.1640625" style="3" customWidth="1"/>
    <col min="6197" max="6400" width="8.83203125" style="3"/>
    <col min="6401" max="6401" width="34.33203125" style="3" bestFit="1" customWidth="1"/>
    <col min="6402" max="6403" width="13.6640625" style="3" customWidth="1"/>
    <col min="6404" max="6404" width="3.33203125" style="3" customWidth="1"/>
    <col min="6405" max="6405" width="16" style="3" customWidth="1"/>
    <col min="6406" max="6406" width="15" style="3" customWidth="1"/>
    <col min="6407" max="6407" width="2.83203125" style="3" customWidth="1"/>
    <col min="6408" max="6408" width="14.1640625" style="3" customWidth="1"/>
    <col min="6409" max="6409" width="16" style="3" customWidth="1"/>
    <col min="6410" max="6410" width="15" style="3" customWidth="1"/>
    <col min="6411" max="6411" width="13.5" style="3" customWidth="1"/>
    <col min="6412" max="6412" width="10.1640625" style="3" customWidth="1"/>
    <col min="6413" max="6415" width="13.5" style="3" customWidth="1"/>
    <col min="6416" max="6416" width="10.1640625" style="3" customWidth="1"/>
    <col min="6417" max="6419" width="13.5" style="3" customWidth="1"/>
    <col min="6420" max="6420" width="10.1640625" style="3" customWidth="1"/>
    <col min="6421" max="6423" width="13.5" style="3" customWidth="1"/>
    <col min="6424" max="6424" width="10.1640625" style="3" customWidth="1"/>
    <col min="6425" max="6427" width="13.5" style="3" customWidth="1"/>
    <col min="6428" max="6428" width="10.1640625" style="3" customWidth="1"/>
    <col min="6429" max="6431" width="13.5" style="3" customWidth="1"/>
    <col min="6432" max="6432" width="10.1640625" style="3" customWidth="1"/>
    <col min="6433" max="6435" width="13.5" style="3" customWidth="1"/>
    <col min="6436" max="6436" width="10.1640625" style="3" customWidth="1"/>
    <col min="6437" max="6439" width="13.5" style="3" customWidth="1"/>
    <col min="6440" max="6440" width="10.1640625" style="3" customWidth="1"/>
    <col min="6441" max="6443" width="13.5" style="3" customWidth="1"/>
    <col min="6444" max="6444" width="10.1640625" style="3" customWidth="1"/>
    <col min="6445" max="6447" width="13.5" style="3" customWidth="1"/>
    <col min="6448" max="6448" width="10.1640625" style="3" customWidth="1"/>
    <col min="6449" max="6451" width="13.5" style="3" customWidth="1"/>
    <col min="6452" max="6452" width="10.1640625" style="3" customWidth="1"/>
    <col min="6453" max="6656" width="8.83203125" style="3"/>
    <col min="6657" max="6657" width="34.33203125" style="3" bestFit="1" customWidth="1"/>
    <col min="6658" max="6659" width="13.6640625" style="3" customWidth="1"/>
    <col min="6660" max="6660" width="3.33203125" style="3" customWidth="1"/>
    <col min="6661" max="6661" width="16" style="3" customWidth="1"/>
    <col min="6662" max="6662" width="15" style="3" customWidth="1"/>
    <col min="6663" max="6663" width="2.83203125" style="3" customWidth="1"/>
    <col min="6664" max="6664" width="14.1640625" style="3" customWidth="1"/>
    <col min="6665" max="6665" width="16" style="3" customWidth="1"/>
    <col min="6666" max="6666" width="15" style="3" customWidth="1"/>
    <col min="6667" max="6667" width="13.5" style="3" customWidth="1"/>
    <col min="6668" max="6668" width="10.1640625" style="3" customWidth="1"/>
    <col min="6669" max="6671" width="13.5" style="3" customWidth="1"/>
    <col min="6672" max="6672" width="10.1640625" style="3" customWidth="1"/>
    <col min="6673" max="6675" width="13.5" style="3" customWidth="1"/>
    <col min="6676" max="6676" width="10.1640625" style="3" customWidth="1"/>
    <col min="6677" max="6679" width="13.5" style="3" customWidth="1"/>
    <col min="6680" max="6680" width="10.1640625" style="3" customWidth="1"/>
    <col min="6681" max="6683" width="13.5" style="3" customWidth="1"/>
    <col min="6684" max="6684" width="10.1640625" style="3" customWidth="1"/>
    <col min="6685" max="6687" width="13.5" style="3" customWidth="1"/>
    <col min="6688" max="6688" width="10.1640625" style="3" customWidth="1"/>
    <col min="6689" max="6691" width="13.5" style="3" customWidth="1"/>
    <col min="6692" max="6692" width="10.1640625" style="3" customWidth="1"/>
    <col min="6693" max="6695" width="13.5" style="3" customWidth="1"/>
    <col min="6696" max="6696" width="10.1640625" style="3" customWidth="1"/>
    <col min="6697" max="6699" width="13.5" style="3" customWidth="1"/>
    <col min="6700" max="6700" width="10.1640625" style="3" customWidth="1"/>
    <col min="6701" max="6703" width="13.5" style="3" customWidth="1"/>
    <col min="6704" max="6704" width="10.1640625" style="3" customWidth="1"/>
    <col min="6705" max="6707" width="13.5" style="3" customWidth="1"/>
    <col min="6708" max="6708" width="10.1640625" style="3" customWidth="1"/>
    <col min="6709" max="6912" width="8.83203125" style="3"/>
    <col min="6913" max="6913" width="34.33203125" style="3" bestFit="1" customWidth="1"/>
    <col min="6914" max="6915" width="13.6640625" style="3" customWidth="1"/>
    <col min="6916" max="6916" width="3.33203125" style="3" customWidth="1"/>
    <col min="6917" max="6917" width="16" style="3" customWidth="1"/>
    <col min="6918" max="6918" width="15" style="3" customWidth="1"/>
    <col min="6919" max="6919" width="2.83203125" style="3" customWidth="1"/>
    <col min="6920" max="6920" width="14.1640625" style="3" customWidth="1"/>
    <col min="6921" max="6921" width="16" style="3" customWidth="1"/>
    <col min="6922" max="6922" width="15" style="3" customWidth="1"/>
    <col min="6923" max="6923" width="13.5" style="3" customWidth="1"/>
    <col min="6924" max="6924" width="10.1640625" style="3" customWidth="1"/>
    <col min="6925" max="6927" width="13.5" style="3" customWidth="1"/>
    <col min="6928" max="6928" width="10.1640625" style="3" customWidth="1"/>
    <col min="6929" max="6931" width="13.5" style="3" customWidth="1"/>
    <col min="6932" max="6932" width="10.1640625" style="3" customWidth="1"/>
    <col min="6933" max="6935" width="13.5" style="3" customWidth="1"/>
    <col min="6936" max="6936" width="10.1640625" style="3" customWidth="1"/>
    <col min="6937" max="6939" width="13.5" style="3" customWidth="1"/>
    <col min="6940" max="6940" width="10.1640625" style="3" customWidth="1"/>
    <col min="6941" max="6943" width="13.5" style="3" customWidth="1"/>
    <col min="6944" max="6944" width="10.1640625" style="3" customWidth="1"/>
    <col min="6945" max="6947" width="13.5" style="3" customWidth="1"/>
    <col min="6948" max="6948" width="10.1640625" style="3" customWidth="1"/>
    <col min="6949" max="6951" width="13.5" style="3" customWidth="1"/>
    <col min="6952" max="6952" width="10.1640625" style="3" customWidth="1"/>
    <col min="6953" max="6955" width="13.5" style="3" customWidth="1"/>
    <col min="6956" max="6956" width="10.1640625" style="3" customWidth="1"/>
    <col min="6957" max="6959" width="13.5" style="3" customWidth="1"/>
    <col min="6960" max="6960" width="10.1640625" style="3" customWidth="1"/>
    <col min="6961" max="6963" width="13.5" style="3" customWidth="1"/>
    <col min="6964" max="6964" width="10.1640625" style="3" customWidth="1"/>
    <col min="6965" max="7168" width="8.83203125" style="3"/>
    <col min="7169" max="7169" width="34.33203125" style="3" bestFit="1" customWidth="1"/>
    <col min="7170" max="7171" width="13.6640625" style="3" customWidth="1"/>
    <col min="7172" max="7172" width="3.33203125" style="3" customWidth="1"/>
    <col min="7173" max="7173" width="16" style="3" customWidth="1"/>
    <col min="7174" max="7174" width="15" style="3" customWidth="1"/>
    <col min="7175" max="7175" width="2.83203125" style="3" customWidth="1"/>
    <col min="7176" max="7176" width="14.1640625" style="3" customWidth="1"/>
    <col min="7177" max="7177" width="16" style="3" customWidth="1"/>
    <col min="7178" max="7178" width="15" style="3" customWidth="1"/>
    <col min="7179" max="7179" width="13.5" style="3" customWidth="1"/>
    <col min="7180" max="7180" width="10.1640625" style="3" customWidth="1"/>
    <col min="7181" max="7183" width="13.5" style="3" customWidth="1"/>
    <col min="7184" max="7184" width="10.1640625" style="3" customWidth="1"/>
    <col min="7185" max="7187" width="13.5" style="3" customWidth="1"/>
    <col min="7188" max="7188" width="10.1640625" style="3" customWidth="1"/>
    <col min="7189" max="7191" width="13.5" style="3" customWidth="1"/>
    <col min="7192" max="7192" width="10.1640625" style="3" customWidth="1"/>
    <col min="7193" max="7195" width="13.5" style="3" customWidth="1"/>
    <col min="7196" max="7196" width="10.1640625" style="3" customWidth="1"/>
    <col min="7197" max="7199" width="13.5" style="3" customWidth="1"/>
    <col min="7200" max="7200" width="10.1640625" style="3" customWidth="1"/>
    <col min="7201" max="7203" width="13.5" style="3" customWidth="1"/>
    <col min="7204" max="7204" width="10.1640625" style="3" customWidth="1"/>
    <col min="7205" max="7207" width="13.5" style="3" customWidth="1"/>
    <col min="7208" max="7208" width="10.1640625" style="3" customWidth="1"/>
    <col min="7209" max="7211" width="13.5" style="3" customWidth="1"/>
    <col min="7212" max="7212" width="10.1640625" style="3" customWidth="1"/>
    <col min="7213" max="7215" width="13.5" style="3" customWidth="1"/>
    <col min="7216" max="7216" width="10.1640625" style="3" customWidth="1"/>
    <col min="7217" max="7219" width="13.5" style="3" customWidth="1"/>
    <col min="7220" max="7220" width="10.1640625" style="3" customWidth="1"/>
    <col min="7221" max="7424" width="8.83203125" style="3"/>
    <col min="7425" max="7425" width="34.33203125" style="3" bestFit="1" customWidth="1"/>
    <col min="7426" max="7427" width="13.6640625" style="3" customWidth="1"/>
    <col min="7428" max="7428" width="3.33203125" style="3" customWidth="1"/>
    <col min="7429" max="7429" width="16" style="3" customWidth="1"/>
    <col min="7430" max="7430" width="15" style="3" customWidth="1"/>
    <col min="7431" max="7431" width="2.83203125" style="3" customWidth="1"/>
    <col min="7432" max="7432" width="14.1640625" style="3" customWidth="1"/>
    <col min="7433" max="7433" width="16" style="3" customWidth="1"/>
    <col min="7434" max="7434" width="15" style="3" customWidth="1"/>
    <col min="7435" max="7435" width="13.5" style="3" customWidth="1"/>
    <col min="7436" max="7436" width="10.1640625" style="3" customWidth="1"/>
    <col min="7437" max="7439" width="13.5" style="3" customWidth="1"/>
    <col min="7440" max="7440" width="10.1640625" style="3" customWidth="1"/>
    <col min="7441" max="7443" width="13.5" style="3" customWidth="1"/>
    <col min="7444" max="7444" width="10.1640625" style="3" customWidth="1"/>
    <col min="7445" max="7447" width="13.5" style="3" customWidth="1"/>
    <col min="7448" max="7448" width="10.1640625" style="3" customWidth="1"/>
    <col min="7449" max="7451" width="13.5" style="3" customWidth="1"/>
    <col min="7452" max="7452" width="10.1640625" style="3" customWidth="1"/>
    <col min="7453" max="7455" width="13.5" style="3" customWidth="1"/>
    <col min="7456" max="7456" width="10.1640625" style="3" customWidth="1"/>
    <col min="7457" max="7459" width="13.5" style="3" customWidth="1"/>
    <col min="7460" max="7460" width="10.1640625" style="3" customWidth="1"/>
    <col min="7461" max="7463" width="13.5" style="3" customWidth="1"/>
    <col min="7464" max="7464" width="10.1640625" style="3" customWidth="1"/>
    <col min="7465" max="7467" width="13.5" style="3" customWidth="1"/>
    <col min="7468" max="7468" width="10.1640625" style="3" customWidth="1"/>
    <col min="7469" max="7471" width="13.5" style="3" customWidth="1"/>
    <col min="7472" max="7472" width="10.1640625" style="3" customWidth="1"/>
    <col min="7473" max="7475" width="13.5" style="3" customWidth="1"/>
    <col min="7476" max="7476" width="10.1640625" style="3" customWidth="1"/>
    <col min="7477" max="7680" width="8.83203125" style="3"/>
    <col min="7681" max="7681" width="34.33203125" style="3" bestFit="1" customWidth="1"/>
    <col min="7682" max="7683" width="13.6640625" style="3" customWidth="1"/>
    <col min="7684" max="7684" width="3.33203125" style="3" customWidth="1"/>
    <col min="7685" max="7685" width="16" style="3" customWidth="1"/>
    <col min="7686" max="7686" width="15" style="3" customWidth="1"/>
    <col min="7687" max="7687" width="2.83203125" style="3" customWidth="1"/>
    <col min="7688" max="7688" width="14.1640625" style="3" customWidth="1"/>
    <col min="7689" max="7689" width="16" style="3" customWidth="1"/>
    <col min="7690" max="7690" width="15" style="3" customWidth="1"/>
    <col min="7691" max="7691" width="13.5" style="3" customWidth="1"/>
    <col min="7692" max="7692" width="10.1640625" style="3" customWidth="1"/>
    <col min="7693" max="7695" width="13.5" style="3" customWidth="1"/>
    <col min="7696" max="7696" width="10.1640625" style="3" customWidth="1"/>
    <col min="7697" max="7699" width="13.5" style="3" customWidth="1"/>
    <col min="7700" max="7700" width="10.1640625" style="3" customWidth="1"/>
    <col min="7701" max="7703" width="13.5" style="3" customWidth="1"/>
    <col min="7704" max="7704" width="10.1640625" style="3" customWidth="1"/>
    <col min="7705" max="7707" width="13.5" style="3" customWidth="1"/>
    <col min="7708" max="7708" width="10.1640625" style="3" customWidth="1"/>
    <col min="7709" max="7711" width="13.5" style="3" customWidth="1"/>
    <col min="7712" max="7712" width="10.1640625" style="3" customWidth="1"/>
    <col min="7713" max="7715" width="13.5" style="3" customWidth="1"/>
    <col min="7716" max="7716" width="10.1640625" style="3" customWidth="1"/>
    <col min="7717" max="7719" width="13.5" style="3" customWidth="1"/>
    <col min="7720" max="7720" width="10.1640625" style="3" customWidth="1"/>
    <col min="7721" max="7723" width="13.5" style="3" customWidth="1"/>
    <col min="7724" max="7724" width="10.1640625" style="3" customWidth="1"/>
    <col min="7725" max="7727" width="13.5" style="3" customWidth="1"/>
    <col min="7728" max="7728" width="10.1640625" style="3" customWidth="1"/>
    <col min="7729" max="7731" width="13.5" style="3" customWidth="1"/>
    <col min="7732" max="7732" width="10.1640625" style="3" customWidth="1"/>
    <col min="7733" max="7936" width="8.83203125" style="3"/>
    <col min="7937" max="7937" width="34.33203125" style="3" bestFit="1" customWidth="1"/>
    <col min="7938" max="7939" width="13.6640625" style="3" customWidth="1"/>
    <col min="7940" max="7940" width="3.33203125" style="3" customWidth="1"/>
    <col min="7941" max="7941" width="16" style="3" customWidth="1"/>
    <col min="7942" max="7942" width="15" style="3" customWidth="1"/>
    <col min="7943" max="7943" width="2.83203125" style="3" customWidth="1"/>
    <col min="7944" max="7944" width="14.1640625" style="3" customWidth="1"/>
    <col min="7945" max="7945" width="16" style="3" customWidth="1"/>
    <col min="7946" max="7946" width="15" style="3" customWidth="1"/>
    <col min="7947" max="7947" width="13.5" style="3" customWidth="1"/>
    <col min="7948" max="7948" width="10.1640625" style="3" customWidth="1"/>
    <col min="7949" max="7951" width="13.5" style="3" customWidth="1"/>
    <col min="7952" max="7952" width="10.1640625" style="3" customWidth="1"/>
    <col min="7953" max="7955" width="13.5" style="3" customWidth="1"/>
    <col min="7956" max="7956" width="10.1640625" style="3" customWidth="1"/>
    <col min="7957" max="7959" width="13.5" style="3" customWidth="1"/>
    <col min="7960" max="7960" width="10.1640625" style="3" customWidth="1"/>
    <col min="7961" max="7963" width="13.5" style="3" customWidth="1"/>
    <col min="7964" max="7964" width="10.1640625" style="3" customWidth="1"/>
    <col min="7965" max="7967" width="13.5" style="3" customWidth="1"/>
    <col min="7968" max="7968" width="10.1640625" style="3" customWidth="1"/>
    <col min="7969" max="7971" width="13.5" style="3" customWidth="1"/>
    <col min="7972" max="7972" width="10.1640625" style="3" customWidth="1"/>
    <col min="7973" max="7975" width="13.5" style="3" customWidth="1"/>
    <col min="7976" max="7976" width="10.1640625" style="3" customWidth="1"/>
    <col min="7977" max="7979" width="13.5" style="3" customWidth="1"/>
    <col min="7980" max="7980" width="10.1640625" style="3" customWidth="1"/>
    <col min="7981" max="7983" width="13.5" style="3" customWidth="1"/>
    <col min="7984" max="7984" width="10.1640625" style="3" customWidth="1"/>
    <col min="7985" max="7987" width="13.5" style="3" customWidth="1"/>
    <col min="7988" max="7988" width="10.1640625" style="3" customWidth="1"/>
    <col min="7989" max="8192" width="8.83203125" style="3"/>
    <col min="8193" max="8193" width="34.33203125" style="3" bestFit="1" customWidth="1"/>
    <col min="8194" max="8195" width="13.6640625" style="3" customWidth="1"/>
    <col min="8196" max="8196" width="3.33203125" style="3" customWidth="1"/>
    <col min="8197" max="8197" width="16" style="3" customWidth="1"/>
    <col min="8198" max="8198" width="15" style="3" customWidth="1"/>
    <col min="8199" max="8199" width="2.83203125" style="3" customWidth="1"/>
    <col min="8200" max="8200" width="14.1640625" style="3" customWidth="1"/>
    <col min="8201" max="8201" width="16" style="3" customWidth="1"/>
    <col min="8202" max="8202" width="15" style="3" customWidth="1"/>
    <col min="8203" max="8203" width="13.5" style="3" customWidth="1"/>
    <col min="8204" max="8204" width="10.1640625" style="3" customWidth="1"/>
    <col min="8205" max="8207" width="13.5" style="3" customWidth="1"/>
    <col min="8208" max="8208" width="10.1640625" style="3" customWidth="1"/>
    <col min="8209" max="8211" width="13.5" style="3" customWidth="1"/>
    <col min="8212" max="8212" width="10.1640625" style="3" customWidth="1"/>
    <col min="8213" max="8215" width="13.5" style="3" customWidth="1"/>
    <col min="8216" max="8216" width="10.1640625" style="3" customWidth="1"/>
    <col min="8217" max="8219" width="13.5" style="3" customWidth="1"/>
    <col min="8220" max="8220" width="10.1640625" style="3" customWidth="1"/>
    <col min="8221" max="8223" width="13.5" style="3" customWidth="1"/>
    <col min="8224" max="8224" width="10.1640625" style="3" customWidth="1"/>
    <col min="8225" max="8227" width="13.5" style="3" customWidth="1"/>
    <col min="8228" max="8228" width="10.1640625" style="3" customWidth="1"/>
    <col min="8229" max="8231" width="13.5" style="3" customWidth="1"/>
    <col min="8232" max="8232" width="10.1640625" style="3" customWidth="1"/>
    <col min="8233" max="8235" width="13.5" style="3" customWidth="1"/>
    <col min="8236" max="8236" width="10.1640625" style="3" customWidth="1"/>
    <col min="8237" max="8239" width="13.5" style="3" customWidth="1"/>
    <col min="8240" max="8240" width="10.1640625" style="3" customWidth="1"/>
    <col min="8241" max="8243" width="13.5" style="3" customWidth="1"/>
    <col min="8244" max="8244" width="10.1640625" style="3" customWidth="1"/>
    <col min="8245" max="8448" width="8.83203125" style="3"/>
    <col min="8449" max="8449" width="34.33203125" style="3" bestFit="1" customWidth="1"/>
    <col min="8450" max="8451" width="13.6640625" style="3" customWidth="1"/>
    <col min="8452" max="8452" width="3.33203125" style="3" customWidth="1"/>
    <col min="8453" max="8453" width="16" style="3" customWidth="1"/>
    <col min="8454" max="8454" width="15" style="3" customWidth="1"/>
    <col min="8455" max="8455" width="2.83203125" style="3" customWidth="1"/>
    <col min="8456" max="8456" width="14.1640625" style="3" customWidth="1"/>
    <col min="8457" max="8457" width="16" style="3" customWidth="1"/>
    <col min="8458" max="8458" width="15" style="3" customWidth="1"/>
    <col min="8459" max="8459" width="13.5" style="3" customWidth="1"/>
    <col min="8460" max="8460" width="10.1640625" style="3" customWidth="1"/>
    <col min="8461" max="8463" width="13.5" style="3" customWidth="1"/>
    <col min="8464" max="8464" width="10.1640625" style="3" customWidth="1"/>
    <col min="8465" max="8467" width="13.5" style="3" customWidth="1"/>
    <col min="8468" max="8468" width="10.1640625" style="3" customWidth="1"/>
    <col min="8469" max="8471" width="13.5" style="3" customWidth="1"/>
    <col min="8472" max="8472" width="10.1640625" style="3" customWidth="1"/>
    <col min="8473" max="8475" width="13.5" style="3" customWidth="1"/>
    <col min="8476" max="8476" width="10.1640625" style="3" customWidth="1"/>
    <col min="8477" max="8479" width="13.5" style="3" customWidth="1"/>
    <col min="8480" max="8480" width="10.1640625" style="3" customWidth="1"/>
    <col min="8481" max="8483" width="13.5" style="3" customWidth="1"/>
    <col min="8484" max="8484" width="10.1640625" style="3" customWidth="1"/>
    <col min="8485" max="8487" width="13.5" style="3" customWidth="1"/>
    <col min="8488" max="8488" width="10.1640625" style="3" customWidth="1"/>
    <col min="8489" max="8491" width="13.5" style="3" customWidth="1"/>
    <col min="8492" max="8492" width="10.1640625" style="3" customWidth="1"/>
    <col min="8493" max="8495" width="13.5" style="3" customWidth="1"/>
    <col min="8496" max="8496" width="10.1640625" style="3" customWidth="1"/>
    <col min="8497" max="8499" width="13.5" style="3" customWidth="1"/>
    <col min="8500" max="8500" width="10.1640625" style="3" customWidth="1"/>
    <col min="8501" max="8704" width="8.83203125" style="3"/>
    <col min="8705" max="8705" width="34.33203125" style="3" bestFit="1" customWidth="1"/>
    <col min="8706" max="8707" width="13.6640625" style="3" customWidth="1"/>
    <col min="8708" max="8708" width="3.33203125" style="3" customWidth="1"/>
    <col min="8709" max="8709" width="16" style="3" customWidth="1"/>
    <col min="8710" max="8710" width="15" style="3" customWidth="1"/>
    <col min="8711" max="8711" width="2.83203125" style="3" customWidth="1"/>
    <col min="8712" max="8712" width="14.1640625" style="3" customWidth="1"/>
    <col min="8713" max="8713" width="16" style="3" customWidth="1"/>
    <col min="8714" max="8714" width="15" style="3" customWidth="1"/>
    <col min="8715" max="8715" width="13.5" style="3" customWidth="1"/>
    <col min="8716" max="8716" width="10.1640625" style="3" customWidth="1"/>
    <col min="8717" max="8719" width="13.5" style="3" customWidth="1"/>
    <col min="8720" max="8720" width="10.1640625" style="3" customWidth="1"/>
    <col min="8721" max="8723" width="13.5" style="3" customWidth="1"/>
    <col min="8724" max="8724" width="10.1640625" style="3" customWidth="1"/>
    <col min="8725" max="8727" width="13.5" style="3" customWidth="1"/>
    <col min="8728" max="8728" width="10.1640625" style="3" customWidth="1"/>
    <col min="8729" max="8731" width="13.5" style="3" customWidth="1"/>
    <col min="8732" max="8732" width="10.1640625" style="3" customWidth="1"/>
    <col min="8733" max="8735" width="13.5" style="3" customWidth="1"/>
    <col min="8736" max="8736" width="10.1640625" style="3" customWidth="1"/>
    <col min="8737" max="8739" width="13.5" style="3" customWidth="1"/>
    <col min="8740" max="8740" width="10.1640625" style="3" customWidth="1"/>
    <col min="8741" max="8743" width="13.5" style="3" customWidth="1"/>
    <col min="8744" max="8744" width="10.1640625" style="3" customWidth="1"/>
    <col min="8745" max="8747" width="13.5" style="3" customWidth="1"/>
    <col min="8748" max="8748" width="10.1640625" style="3" customWidth="1"/>
    <col min="8749" max="8751" width="13.5" style="3" customWidth="1"/>
    <col min="8752" max="8752" width="10.1640625" style="3" customWidth="1"/>
    <col min="8753" max="8755" width="13.5" style="3" customWidth="1"/>
    <col min="8756" max="8756" width="10.1640625" style="3" customWidth="1"/>
    <col min="8757" max="8960" width="8.83203125" style="3"/>
    <col min="8961" max="8961" width="34.33203125" style="3" bestFit="1" customWidth="1"/>
    <col min="8962" max="8963" width="13.6640625" style="3" customWidth="1"/>
    <col min="8964" max="8964" width="3.33203125" style="3" customWidth="1"/>
    <col min="8965" max="8965" width="16" style="3" customWidth="1"/>
    <col min="8966" max="8966" width="15" style="3" customWidth="1"/>
    <col min="8967" max="8967" width="2.83203125" style="3" customWidth="1"/>
    <col min="8968" max="8968" width="14.1640625" style="3" customWidth="1"/>
    <col min="8969" max="8969" width="16" style="3" customWidth="1"/>
    <col min="8970" max="8970" width="15" style="3" customWidth="1"/>
    <col min="8971" max="8971" width="13.5" style="3" customWidth="1"/>
    <col min="8972" max="8972" width="10.1640625" style="3" customWidth="1"/>
    <col min="8973" max="8975" width="13.5" style="3" customWidth="1"/>
    <col min="8976" max="8976" width="10.1640625" style="3" customWidth="1"/>
    <col min="8977" max="8979" width="13.5" style="3" customWidth="1"/>
    <col min="8980" max="8980" width="10.1640625" style="3" customWidth="1"/>
    <col min="8981" max="8983" width="13.5" style="3" customWidth="1"/>
    <col min="8984" max="8984" width="10.1640625" style="3" customWidth="1"/>
    <col min="8985" max="8987" width="13.5" style="3" customWidth="1"/>
    <col min="8988" max="8988" width="10.1640625" style="3" customWidth="1"/>
    <col min="8989" max="8991" width="13.5" style="3" customWidth="1"/>
    <col min="8992" max="8992" width="10.1640625" style="3" customWidth="1"/>
    <col min="8993" max="8995" width="13.5" style="3" customWidth="1"/>
    <col min="8996" max="8996" width="10.1640625" style="3" customWidth="1"/>
    <col min="8997" max="8999" width="13.5" style="3" customWidth="1"/>
    <col min="9000" max="9000" width="10.1640625" style="3" customWidth="1"/>
    <col min="9001" max="9003" width="13.5" style="3" customWidth="1"/>
    <col min="9004" max="9004" width="10.1640625" style="3" customWidth="1"/>
    <col min="9005" max="9007" width="13.5" style="3" customWidth="1"/>
    <col min="9008" max="9008" width="10.1640625" style="3" customWidth="1"/>
    <col min="9009" max="9011" width="13.5" style="3" customWidth="1"/>
    <col min="9012" max="9012" width="10.1640625" style="3" customWidth="1"/>
    <col min="9013" max="9216" width="8.83203125" style="3"/>
    <col min="9217" max="9217" width="34.33203125" style="3" bestFit="1" customWidth="1"/>
    <col min="9218" max="9219" width="13.6640625" style="3" customWidth="1"/>
    <col min="9220" max="9220" width="3.33203125" style="3" customWidth="1"/>
    <col min="9221" max="9221" width="16" style="3" customWidth="1"/>
    <col min="9222" max="9222" width="15" style="3" customWidth="1"/>
    <col min="9223" max="9223" width="2.83203125" style="3" customWidth="1"/>
    <col min="9224" max="9224" width="14.1640625" style="3" customWidth="1"/>
    <col min="9225" max="9225" width="16" style="3" customWidth="1"/>
    <col min="9226" max="9226" width="15" style="3" customWidth="1"/>
    <col min="9227" max="9227" width="13.5" style="3" customWidth="1"/>
    <col min="9228" max="9228" width="10.1640625" style="3" customWidth="1"/>
    <col min="9229" max="9231" width="13.5" style="3" customWidth="1"/>
    <col min="9232" max="9232" width="10.1640625" style="3" customWidth="1"/>
    <col min="9233" max="9235" width="13.5" style="3" customWidth="1"/>
    <col min="9236" max="9236" width="10.1640625" style="3" customWidth="1"/>
    <col min="9237" max="9239" width="13.5" style="3" customWidth="1"/>
    <col min="9240" max="9240" width="10.1640625" style="3" customWidth="1"/>
    <col min="9241" max="9243" width="13.5" style="3" customWidth="1"/>
    <col min="9244" max="9244" width="10.1640625" style="3" customWidth="1"/>
    <col min="9245" max="9247" width="13.5" style="3" customWidth="1"/>
    <col min="9248" max="9248" width="10.1640625" style="3" customWidth="1"/>
    <col min="9249" max="9251" width="13.5" style="3" customWidth="1"/>
    <col min="9252" max="9252" width="10.1640625" style="3" customWidth="1"/>
    <col min="9253" max="9255" width="13.5" style="3" customWidth="1"/>
    <col min="9256" max="9256" width="10.1640625" style="3" customWidth="1"/>
    <col min="9257" max="9259" width="13.5" style="3" customWidth="1"/>
    <col min="9260" max="9260" width="10.1640625" style="3" customWidth="1"/>
    <col min="9261" max="9263" width="13.5" style="3" customWidth="1"/>
    <col min="9264" max="9264" width="10.1640625" style="3" customWidth="1"/>
    <col min="9265" max="9267" width="13.5" style="3" customWidth="1"/>
    <col min="9268" max="9268" width="10.1640625" style="3" customWidth="1"/>
    <col min="9269" max="9472" width="8.83203125" style="3"/>
    <col min="9473" max="9473" width="34.33203125" style="3" bestFit="1" customWidth="1"/>
    <col min="9474" max="9475" width="13.6640625" style="3" customWidth="1"/>
    <col min="9476" max="9476" width="3.33203125" style="3" customWidth="1"/>
    <col min="9477" max="9477" width="16" style="3" customWidth="1"/>
    <col min="9478" max="9478" width="15" style="3" customWidth="1"/>
    <col min="9479" max="9479" width="2.83203125" style="3" customWidth="1"/>
    <col min="9480" max="9480" width="14.1640625" style="3" customWidth="1"/>
    <col min="9481" max="9481" width="16" style="3" customWidth="1"/>
    <col min="9482" max="9482" width="15" style="3" customWidth="1"/>
    <col min="9483" max="9483" width="13.5" style="3" customWidth="1"/>
    <col min="9484" max="9484" width="10.1640625" style="3" customWidth="1"/>
    <col min="9485" max="9487" width="13.5" style="3" customWidth="1"/>
    <col min="9488" max="9488" width="10.1640625" style="3" customWidth="1"/>
    <col min="9489" max="9491" width="13.5" style="3" customWidth="1"/>
    <col min="9492" max="9492" width="10.1640625" style="3" customWidth="1"/>
    <col min="9493" max="9495" width="13.5" style="3" customWidth="1"/>
    <col min="9496" max="9496" width="10.1640625" style="3" customWidth="1"/>
    <col min="9497" max="9499" width="13.5" style="3" customWidth="1"/>
    <col min="9500" max="9500" width="10.1640625" style="3" customWidth="1"/>
    <col min="9501" max="9503" width="13.5" style="3" customWidth="1"/>
    <col min="9504" max="9504" width="10.1640625" style="3" customWidth="1"/>
    <col min="9505" max="9507" width="13.5" style="3" customWidth="1"/>
    <col min="9508" max="9508" width="10.1640625" style="3" customWidth="1"/>
    <col min="9509" max="9511" width="13.5" style="3" customWidth="1"/>
    <col min="9512" max="9512" width="10.1640625" style="3" customWidth="1"/>
    <col min="9513" max="9515" width="13.5" style="3" customWidth="1"/>
    <col min="9516" max="9516" width="10.1640625" style="3" customWidth="1"/>
    <col min="9517" max="9519" width="13.5" style="3" customWidth="1"/>
    <col min="9520" max="9520" width="10.1640625" style="3" customWidth="1"/>
    <col min="9521" max="9523" width="13.5" style="3" customWidth="1"/>
    <col min="9524" max="9524" width="10.1640625" style="3" customWidth="1"/>
    <col min="9525" max="9728" width="8.83203125" style="3"/>
    <col min="9729" max="9729" width="34.33203125" style="3" bestFit="1" customWidth="1"/>
    <col min="9730" max="9731" width="13.6640625" style="3" customWidth="1"/>
    <col min="9732" max="9732" width="3.33203125" style="3" customWidth="1"/>
    <col min="9733" max="9733" width="16" style="3" customWidth="1"/>
    <col min="9734" max="9734" width="15" style="3" customWidth="1"/>
    <col min="9735" max="9735" width="2.83203125" style="3" customWidth="1"/>
    <col min="9736" max="9736" width="14.1640625" style="3" customWidth="1"/>
    <col min="9737" max="9737" width="16" style="3" customWidth="1"/>
    <col min="9738" max="9738" width="15" style="3" customWidth="1"/>
    <col min="9739" max="9739" width="13.5" style="3" customWidth="1"/>
    <col min="9740" max="9740" width="10.1640625" style="3" customWidth="1"/>
    <col min="9741" max="9743" width="13.5" style="3" customWidth="1"/>
    <col min="9744" max="9744" width="10.1640625" style="3" customWidth="1"/>
    <col min="9745" max="9747" width="13.5" style="3" customWidth="1"/>
    <col min="9748" max="9748" width="10.1640625" style="3" customWidth="1"/>
    <col min="9749" max="9751" width="13.5" style="3" customWidth="1"/>
    <col min="9752" max="9752" width="10.1640625" style="3" customWidth="1"/>
    <col min="9753" max="9755" width="13.5" style="3" customWidth="1"/>
    <col min="9756" max="9756" width="10.1640625" style="3" customWidth="1"/>
    <col min="9757" max="9759" width="13.5" style="3" customWidth="1"/>
    <col min="9760" max="9760" width="10.1640625" style="3" customWidth="1"/>
    <col min="9761" max="9763" width="13.5" style="3" customWidth="1"/>
    <col min="9764" max="9764" width="10.1640625" style="3" customWidth="1"/>
    <col min="9765" max="9767" width="13.5" style="3" customWidth="1"/>
    <col min="9768" max="9768" width="10.1640625" style="3" customWidth="1"/>
    <col min="9769" max="9771" width="13.5" style="3" customWidth="1"/>
    <col min="9772" max="9772" width="10.1640625" style="3" customWidth="1"/>
    <col min="9773" max="9775" width="13.5" style="3" customWidth="1"/>
    <col min="9776" max="9776" width="10.1640625" style="3" customWidth="1"/>
    <col min="9777" max="9779" width="13.5" style="3" customWidth="1"/>
    <col min="9780" max="9780" width="10.1640625" style="3" customWidth="1"/>
    <col min="9781" max="9984" width="8.83203125" style="3"/>
    <col min="9985" max="9985" width="34.33203125" style="3" bestFit="1" customWidth="1"/>
    <col min="9986" max="9987" width="13.6640625" style="3" customWidth="1"/>
    <col min="9988" max="9988" width="3.33203125" style="3" customWidth="1"/>
    <col min="9989" max="9989" width="16" style="3" customWidth="1"/>
    <col min="9990" max="9990" width="15" style="3" customWidth="1"/>
    <col min="9991" max="9991" width="2.83203125" style="3" customWidth="1"/>
    <col min="9992" max="9992" width="14.1640625" style="3" customWidth="1"/>
    <col min="9993" max="9993" width="16" style="3" customWidth="1"/>
    <col min="9994" max="9994" width="15" style="3" customWidth="1"/>
    <col min="9995" max="9995" width="13.5" style="3" customWidth="1"/>
    <col min="9996" max="9996" width="10.1640625" style="3" customWidth="1"/>
    <col min="9997" max="9999" width="13.5" style="3" customWidth="1"/>
    <col min="10000" max="10000" width="10.1640625" style="3" customWidth="1"/>
    <col min="10001" max="10003" width="13.5" style="3" customWidth="1"/>
    <col min="10004" max="10004" width="10.1640625" style="3" customWidth="1"/>
    <col min="10005" max="10007" width="13.5" style="3" customWidth="1"/>
    <col min="10008" max="10008" width="10.1640625" style="3" customWidth="1"/>
    <col min="10009" max="10011" width="13.5" style="3" customWidth="1"/>
    <col min="10012" max="10012" width="10.1640625" style="3" customWidth="1"/>
    <col min="10013" max="10015" width="13.5" style="3" customWidth="1"/>
    <col min="10016" max="10016" width="10.1640625" style="3" customWidth="1"/>
    <col min="10017" max="10019" width="13.5" style="3" customWidth="1"/>
    <col min="10020" max="10020" width="10.1640625" style="3" customWidth="1"/>
    <col min="10021" max="10023" width="13.5" style="3" customWidth="1"/>
    <col min="10024" max="10024" width="10.1640625" style="3" customWidth="1"/>
    <col min="10025" max="10027" width="13.5" style="3" customWidth="1"/>
    <col min="10028" max="10028" width="10.1640625" style="3" customWidth="1"/>
    <col min="10029" max="10031" width="13.5" style="3" customWidth="1"/>
    <col min="10032" max="10032" width="10.1640625" style="3" customWidth="1"/>
    <col min="10033" max="10035" width="13.5" style="3" customWidth="1"/>
    <col min="10036" max="10036" width="10.1640625" style="3" customWidth="1"/>
    <col min="10037" max="10240" width="8.83203125" style="3"/>
    <col min="10241" max="10241" width="34.33203125" style="3" bestFit="1" customWidth="1"/>
    <col min="10242" max="10243" width="13.6640625" style="3" customWidth="1"/>
    <col min="10244" max="10244" width="3.33203125" style="3" customWidth="1"/>
    <col min="10245" max="10245" width="16" style="3" customWidth="1"/>
    <col min="10246" max="10246" width="15" style="3" customWidth="1"/>
    <col min="10247" max="10247" width="2.83203125" style="3" customWidth="1"/>
    <col min="10248" max="10248" width="14.1640625" style="3" customWidth="1"/>
    <col min="10249" max="10249" width="16" style="3" customWidth="1"/>
    <col min="10250" max="10250" width="15" style="3" customWidth="1"/>
    <col min="10251" max="10251" width="13.5" style="3" customWidth="1"/>
    <col min="10252" max="10252" width="10.1640625" style="3" customWidth="1"/>
    <col min="10253" max="10255" width="13.5" style="3" customWidth="1"/>
    <col min="10256" max="10256" width="10.1640625" style="3" customWidth="1"/>
    <col min="10257" max="10259" width="13.5" style="3" customWidth="1"/>
    <col min="10260" max="10260" width="10.1640625" style="3" customWidth="1"/>
    <col min="10261" max="10263" width="13.5" style="3" customWidth="1"/>
    <col min="10264" max="10264" width="10.1640625" style="3" customWidth="1"/>
    <col min="10265" max="10267" width="13.5" style="3" customWidth="1"/>
    <col min="10268" max="10268" width="10.1640625" style="3" customWidth="1"/>
    <col min="10269" max="10271" width="13.5" style="3" customWidth="1"/>
    <col min="10272" max="10272" width="10.1640625" style="3" customWidth="1"/>
    <col min="10273" max="10275" width="13.5" style="3" customWidth="1"/>
    <col min="10276" max="10276" width="10.1640625" style="3" customWidth="1"/>
    <col min="10277" max="10279" width="13.5" style="3" customWidth="1"/>
    <col min="10280" max="10280" width="10.1640625" style="3" customWidth="1"/>
    <col min="10281" max="10283" width="13.5" style="3" customWidth="1"/>
    <col min="10284" max="10284" width="10.1640625" style="3" customWidth="1"/>
    <col min="10285" max="10287" width="13.5" style="3" customWidth="1"/>
    <col min="10288" max="10288" width="10.1640625" style="3" customWidth="1"/>
    <col min="10289" max="10291" width="13.5" style="3" customWidth="1"/>
    <col min="10292" max="10292" width="10.1640625" style="3" customWidth="1"/>
    <col min="10293" max="10496" width="8.83203125" style="3"/>
    <col min="10497" max="10497" width="34.33203125" style="3" bestFit="1" customWidth="1"/>
    <col min="10498" max="10499" width="13.6640625" style="3" customWidth="1"/>
    <col min="10500" max="10500" width="3.33203125" style="3" customWidth="1"/>
    <col min="10501" max="10501" width="16" style="3" customWidth="1"/>
    <col min="10502" max="10502" width="15" style="3" customWidth="1"/>
    <col min="10503" max="10503" width="2.83203125" style="3" customWidth="1"/>
    <col min="10504" max="10504" width="14.1640625" style="3" customWidth="1"/>
    <col min="10505" max="10505" width="16" style="3" customWidth="1"/>
    <col min="10506" max="10506" width="15" style="3" customWidth="1"/>
    <col min="10507" max="10507" width="13.5" style="3" customWidth="1"/>
    <col min="10508" max="10508" width="10.1640625" style="3" customWidth="1"/>
    <col min="10509" max="10511" width="13.5" style="3" customWidth="1"/>
    <col min="10512" max="10512" width="10.1640625" style="3" customWidth="1"/>
    <col min="10513" max="10515" width="13.5" style="3" customWidth="1"/>
    <col min="10516" max="10516" width="10.1640625" style="3" customWidth="1"/>
    <col min="10517" max="10519" width="13.5" style="3" customWidth="1"/>
    <col min="10520" max="10520" width="10.1640625" style="3" customWidth="1"/>
    <col min="10521" max="10523" width="13.5" style="3" customWidth="1"/>
    <col min="10524" max="10524" width="10.1640625" style="3" customWidth="1"/>
    <col min="10525" max="10527" width="13.5" style="3" customWidth="1"/>
    <col min="10528" max="10528" width="10.1640625" style="3" customWidth="1"/>
    <col min="10529" max="10531" width="13.5" style="3" customWidth="1"/>
    <col min="10532" max="10532" width="10.1640625" style="3" customWidth="1"/>
    <col min="10533" max="10535" width="13.5" style="3" customWidth="1"/>
    <col min="10536" max="10536" width="10.1640625" style="3" customWidth="1"/>
    <col min="10537" max="10539" width="13.5" style="3" customWidth="1"/>
    <col min="10540" max="10540" width="10.1640625" style="3" customWidth="1"/>
    <col min="10541" max="10543" width="13.5" style="3" customWidth="1"/>
    <col min="10544" max="10544" width="10.1640625" style="3" customWidth="1"/>
    <col min="10545" max="10547" width="13.5" style="3" customWidth="1"/>
    <col min="10548" max="10548" width="10.1640625" style="3" customWidth="1"/>
    <col min="10549" max="10752" width="8.83203125" style="3"/>
    <col min="10753" max="10753" width="34.33203125" style="3" bestFit="1" customWidth="1"/>
    <col min="10754" max="10755" width="13.6640625" style="3" customWidth="1"/>
    <col min="10756" max="10756" width="3.33203125" style="3" customWidth="1"/>
    <col min="10757" max="10757" width="16" style="3" customWidth="1"/>
    <col min="10758" max="10758" width="15" style="3" customWidth="1"/>
    <col min="10759" max="10759" width="2.83203125" style="3" customWidth="1"/>
    <col min="10760" max="10760" width="14.1640625" style="3" customWidth="1"/>
    <col min="10761" max="10761" width="16" style="3" customWidth="1"/>
    <col min="10762" max="10762" width="15" style="3" customWidth="1"/>
    <col min="10763" max="10763" width="13.5" style="3" customWidth="1"/>
    <col min="10764" max="10764" width="10.1640625" style="3" customWidth="1"/>
    <col min="10765" max="10767" width="13.5" style="3" customWidth="1"/>
    <col min="10768" max="10768" width="10.1640625" style="3" customWidth="1"/>
    <col min="10769" max="10771" width="13.5" style="3" customWidth="1"/>
    <col min="10772" max="10772" width="10.1640625" style="3" customWidth="1"/>
    <col min="10773" max="10775" width="13.5" style="3" customWidth="1"/>
    <col min="10776" max="10776" width="10.1640625" style="3" customWidth="1"/>
    <col min="10777" max="10779" width="13.5" style="3" customWidth="1"/>
    <col min="10780" max="10780" width="10.1640625" style="3" customWidth="1"/>
    <col min="10781" max="10783" width="13.5" style="3" customWidth="1"/>
    <col min="10784" max="10784" width="10.1640625" style="3" customWidth="1"/>
    <col min="10785" max="10787" width="13.5" style="3" customWidth="1"/>
    <col min="10788" max="10788" width="10.1640625" style="3" customWidth="1"/>
    <col min="10789" max="10791" width="13.5" style="3" customWidth="1"/>
    <col min="10792" max="10792" width="10.1640625" style="3" customWidth="1"/>
    <col min="10793" max="10795" width="13.5" style="3" customWidth="1"/>
    <col min="10796" max="10796" width="10.1640625" style="3" customWidth="1"/>
    <col min="10797" max="10799" width="13.5" style="3" customWidth="1"/>
    <col min="10800" max="10800" width="10.1640625" style="3" customWidth="1"/>
    <col min="10801" max="10803" width="13.5" style="3" customWidth="1"/>
    <col min="10804" max="10804" width="10.1640625" style="3" customWidth="1"/>
    <col min="10805" max="11008" width="8.83203125" style="3"/>
    <col min="11009" max="11009" width="34.33203125" style="3" bestFit="1" customWidth="1"/>
    <col min="11010" max="11011" width="13.6640625" style="3" customWidth="1"/>
    <col min="11012" max="11012" width="3.33203125" style="3" customWidth="1"/>
    <col min="11013" max="11013" width="16" style="3" customWidth="1"/>
    <col min="11014" max="11014" width="15" style="3" customWidth="1"/>
    <col min="11015" max="11015" width="2.83203125" style="3" customWidth="1"/>
    <col min="11016" max="11016" width="14.1640625" style="3" customWidth="1"/>
    <col min="11017" max="11017" width="16" style="3" customWidth="1"/>
    <col min="11018" max="11018" width="15" style="3" customWidth="1"/>
    <col min="11019" max="11019" width="13.5" style="3" customWidth="1"/>
    <col min="11020" max="11020" width="10.1640625" style="3" customWidth="1"/>
    <col min="11021" max="11023" width="13.5" style="3" customWidth="1"/>
    <col min="11024" max="11024" width="10.1640625" style="3" customWidth="1"/>
    <col min="11025" max="11027" width="13.5" style="3" customWidth="1"/>
    <col min="11028" max="11028" width="10.1640625" style="3" customWidth="1"/>
    <col min="11029" max="11031" width="13.5" style="3" customWidth="1"/>
    <col min="11032" max="11032" width="10.1640625" style="3" customWidth="1"/>
    <col min="11033" max="11035" width="13.5" style="3" customWidth="1"/>
    <col min="11036" max="11036" width="10.1640625" style="3" customWidth="1"/>
    <col min="11037" max="11039" width="13.5" style="3" customWidth="1"/>
    <col min="11040" max="11040" width="10.1640625" style="3" customWidth="1"/>
    <col min="11041" max="11043" width="13.5" style="3" customWidth="1"/>
    <col min="11044" max="11044" width="10.1640625" style="3" customWidth="1"/>
    <col min="11045" max="11047" width="13.5" style="3" customWidth="1"/>
    <col min="11048" max="11048" width="10.1640625" style="3" customWidth="1"/>
    <col min="11049" max="11051" width="13.5" style="3" customWidth="1"/>
    <col min="11052" max="11052" width="10.1640625" style="3" customWidth="1"/>
    <col min="11053" max="11055" width="13.5" style="3" customWidth="1"/>
    <col min="11056" max="11056" width="10.1640625" style="3" customWidth="1"/>
    <col min="11057" max="11059" width="13.5" style="3" customWidth="1"/>
    <col min="11060" max="11060" width="10.1640625" style="3" customWidth="1"/>
    <col min="11061" max="11264" width="8.83203125" style="3"/>
    <col min="11265" max="11265" width="34.33203125" style="3" bestFit="1" customWidth="1"/>
    <col min="11266" max="11267" width="13.6640625" style="3" customWidth="1"/>
    <col min="11268" max="11268" width="3.33203125" style="3" customWidth="1"/>
    <col min="11269" max="11269" width="16" style="3" customWidth="1"/>
    <col min="11270" max="11270" width="15" style="3" customWidth="1"/>
    <col min="11271" max="11271" width="2.83203125" style="3" customWidth="1"/>
    <col min="11272" max="11272" width="14.1640625" style="3" customWidth="1"/>
    <col min="11273" max="11273" width="16" style="3" customWidth="1"/>
    <col min="11274" max="11274" width="15" style="3" customWidth="1"/>
    <col min="11275" max="11275" width="13.5" style="3" customWidth="1"/>
    <col min="11276" max="11276" width="10.1640625" style="3" customWidth="1"/>
    <col min="11277" max="11279" width="13.5" style="3" customWidth="1"/>
    <col min="11280" max="11280" width="10.1640625" style="3" customWidth="1"/>
    <col min="11281" max="11283" width="13.5" style="3" customWidth="1"/>
    <col min="11284" max="11284" width="10.1640625" style="3" customWidth="1"/>
    <col min="11285" max="11287" width="13.5" style="3" customWidth="1"/>
    <col min="11288" max="11288" width="10.1640625" style="3" customWidth="1"/>
    <col min="11289" max="11291" width="13.5" style="3" customWidth="1"/>
    <col min="11292" max="11292" width="10.1640625" style="3" customWidth="1"/>
    <col min="11293" max="11295" width="13.5" style="3" customWidth="1"/>
    <col min="11296" max="11296" width="10.1640625" style="3" customWidth="1"/>
    <col min="11297" max="11299" width="13.5" style="3" customWidth="1"/>
    <col min="11300" max="11300" width="10.1640625" style="3" customWidth="1"/>
    <col min="11301" max="11303" width="13.5" style="3" customWidth="1"/>
    <col min="11304" max="11304" width="10.1640625" style="3" customWidth="1"/>
    <col min="11305" max="11307" width="13.5" style="3" customWidth="1"/>
    <col min="11308" max="11308" width="10.1640625" style="3" customWidth="1"/>
    <col min="11309" max="11311" width="13.5" style="3" customWidth="1"/>
    <col min="11312" max="11312" width="10.1640625" style="3" customWidth="1"/>
    <col min="11313" max="11315" width="13.5" style="3" customWidth="1"/>
    <col min="11316" max="11316" width="10.1640625" style="3" customWidth="1"/>
    <col min="11317" max="11520" width="8.83203125" style="3"/>
    <col min="11521" max="11521" width="34.33203125" style="3" bestFit="1" customWidth="1"/>
    <col min="11522" max="11523" width="13.6640625" style="3" customWidth="1"/>
    <col min="11524" max="11524" width="3.33203125" style="3" customWidth="1"/>
    <col min="11525" max="11525" width="16" style="3" customWidth="1"/>
    <col min="11526" max="11526" width="15" style="3" customWidth="1"/>
    <col min="11527" max="11527" width="2.83203125" style="3" customWidth="1"/>
    <col min="11528" max="11528" width="14.1640625" style="3" customWidth="1"/>
    <col min="11529" max="11529" width="16" style="3" customWidth="1"/>
    <col min="11530" max="11530" width="15" style="3" customWidth="1"/>
    <col min="11531" max="11531" width="13.5" style="3" customWidth="1"/>
    <col min="11532" max="11532" width="10.1640625" style="3" customWidth="1"/>
    <col min="11533" max="11535" width="13.5" style="3" customWidth="1"/>
    <col min="11536" max="11536" width="10.1640625" style="3" customWidth="1"/>
    <col min="11537" max="11539" width="13.5" style="3" customWidth="1"/>
    <col min="11540" max="11540" width="10.1640625" style="3" customWidth="1"/>
    <col min="11541" max="11543" width="13.5" style="3" customWidth="1"/>
    <col min="11544" max="11544" width="10.1640625" style="3" customWidth="1"/>
    <col min="11545" max="11547" width="13.5" style="3" customWidth="1"/>
    <col min="11548" max="11548" width="10.1640625" style="3" customWidth="1"/>
    <col min="11549" max="11551" width="13.5" style="3" customWidth="1"/>
    <col min="11552" max="11552" width="10.1640625" style="3" customWidth="1"/>
    <col min="11553" max="11555" width="13.5" style="3" customWidth="1"/>
    <col min="11556" max="11556" width="10.1640625" style="3" customWidth="1"/>
    <col min="11557" max="11559" width="13.5" style="3" customWidth="1"/>
    <col min="11560" max="11560" width="10.1640625" style="3" customWidth="1"/>
    <col min="11561" max="11563" width="13.5" style="3" customWidth="1"/>
    <col min="11564" max="11564" width="10.1640625" style="3" customWidth="1"/>
    <col min="11565" max="11567" width="13.5" style="3" customWidth="1"/>
    <col min="11568" max="11568" width="10.1640625" style="3" customWidth="1"/>
    <col min="11569" max="11571" width="13.5" style="3" customWidth="1"/>
    <col min="11572" max="11572" width="10.1640625" style="3" customWidth="1"/>
    <col min="11573" max="11776" width="8.83203125" style="3"/>
    <col min="11777" max="11777" width="34.33203125" style="3" bestFit="1" customWidth="1"/>
    <col min="11778" max="11779" width="13.6640625" style="3" customWidth="1"/>
    <col min="11780" max="11780" width="3.33203125" style="3" customWidth="1"/>
    <col min="11781" max="11781" width="16" style="3" customWidth="1"/>
    <col min="11782" max="11782" width="15" style="3" customWidth="1"/>
    <col min="11783" max="11783" width="2.83203125" style="3" customWidth="1"/>
    <col min="11784" max="11784" width="14.1640625" style="3" customWidth="1"/>
    <col min="11785" max="11785" width="16" style="3" customWidth="1"/>
    <col min="11786" max="11786" width="15" style="3" customWidth="1"/>
    <col min="11787" max="11787" width="13.5" style="3" customWidth="1"/>
    <col min="11788" max="11788" width="10.1640625" style="3" customWidth="1"/>
    <col min="11789" max="11791" width="13.5" style="3" customWidth="1"/>
    <col min="11792" max="11792" width="10.1640625" style="3" customWidth="1"/>
    <col min="11793" max="11795" width="13.5" style="3" customWidth="1"/>
    <col min="11796" max="11796" width="10.1640625" style="3" customWidth="1"/>
    <col min="11797" max="11799" width="13.5" style="3" customWidth="1"/>
    <col min="11800" max="11800" width="10.1640625" style="3" customWidth="1"/>
    <col min="11801" max="11803" width="13.5" style="3" customWidth="1"/>
    <col min="11804" max="11804" width="10.1640625" style="3" customWidth="1"/>
    <col min="11805" max="11807" width="13.5" style="3" customWidth="1"/>
    <col min="11808" max="11808" width="10.1640625" style="3" customWidth="1"/>
    <col min="11809" max="11811" width="13.5" style="3" customWidth="1"/>
    <col min="11812" max="11812" width="10.1640625" style="3" customWidth="1"/>
    <col min="11813" max="11815" width="13.5" style="3" customWidth="1"/>
    <col min="11816" max="11816" width="10.1640625" style="3" customWidth="1"/>
    <col min="11817" max="11819" width="13.5" style="3" customWidth="1"/>
    <col min="11820" max="11820" width="10.1640625" style="3" customWidth="1"/>
    <col min="11821" max="11823" width="13.5" style="3" customWidth="1"/>
    <col min="11824" max="11824" width="10.1640625" style="3" customWidth="1"/>
    <col min="11825" max="11827" width="13.5" style="3" customWidth="1"/>
    <col min="11828" max="11828" width="10.1640625" style="3" customWidth="1"/>
    <col min="11829" max="12032" width="8.83203125" style="3"/>
    <col min="12033" max="12033" width="34.33203125" style="3" bestFit="1" customWidth="1"/>
    <col min="12034" max="12035" width="13.6640625" style="3" customWidth="1"/>
    <col min="12036" max="12036" width="3.33203125" style="3" customWidth="1"/>
    <col min="12037" max="12037" width="16" style="3" customWidth="1"/>
    <col min="12038" max="12038" width="15" style="3" customWidth="1"/>
    <col min="12039" max="12039" width="2.83203125" style="3" customWidth="1"/>
    <col min="12040" max="12040" width="14.1640625" style="3" customWidth="1"/>
    <col min="12041" max="12041" width="16" style="3" customWidth="1"/>
    <col min="12042" max="12042" width="15" style="3" customWidth="1"/>
    <col min="12043" max="12043" width="13.5" style="3" customWidth="1"/>
    <col min="12044" max="12044" width="10.1640625" style="3" customWidth="1"/>
    <col min="12045" max="12047" width="13.5" style="3" customWidth="1"/>
    <col min="12048" max="12048" width="10.1640625" style="3" customWidth="1"/>
    <col min="12049" max="12051" width="13.5" style="3" customWidth="1"/>
    <col min="12052" max="12052" width="10.1640625" style="3" customWidth="1"/>
    <col min="12053" max="12055" width="13.5" style="3" customWidth="1"/>
    <col min="12056" max="12056" width="10.1640625" style="3" customWidth="1"/>
    <col min="12057" max="12059" width="13.5" style="3" customWidth="1"/>
    <col min="12060" max="12060" width="10.1640625" style="3" customWidth="1"/>
    <col min="12061" max="12063" width="13.5" style="3" customWidth="1"/>
    <col min="12064" max="12064" width="10.1640625" style="3" customWidth="1"/>
    <col min="12065" max="12067" width="13.5" style="3" customWidth="1"/>
    <col min="12068" max="12068" width="10.1640625" style="3" customWidth="1"/>
    <col min="12069" max="12071" width="13.5" style="3" customWidth="1"/>
    <col min="12072" max="12072" width="10.1640625" style="3" customWidth="1"/>
    <col min="12073" max="12075" width="13.5" style="3" customWidth="1"/>
    <col min="12076" max="12076" width="10.1640625" style="3" customWidth="1"/>
    <col min="12077" max="12079" width="13.5" style="3" customWidth="1"/>
    <col min="12080" max="12080" width="10.1640625" style="3" customWidth="1"/>
    <col min="12081" max="12083" width="13.5" style="3" customWidth="1"/>
    <col min="12084" max="12084" width="10.1640625" style="3" customWidth="1"/>
    <col min="12085" max="12288" width="8.83203125" style="3"/>
    <col min="12289" max="12289" width="34.33203125" style="3" bestFit="1" customWidth="1"/>
    <col min="12290" max="12291" width="13.6640625" style="3" customWidth="1"/>
    <col min="12292" max="12292" width="3.33203125" style="3" customWidth="1"/>
    <col min="12293" max="12293" width="16" style="3" customWidth="1"/>
    <col min="12294" max="12294" width="15" style="3" customWidth="1"/>
    <col min="12295" max="12295" width="2.83203125" style="3" customWidth="1"/>
    <col min="12296" max="12296" width="14.1640625" style="3" customWidth="1"/>
    <col min="12297" max="12297" width="16" style="3" customWidth="1"/>
    <col min="12298" max="12298" width="15" style="3" customWidth="1"/>
    <col min="12299" max="12299" width="13.5" style="3" customWidth="1"/>
    <col min="12300" max="12300" width="10.1640625" style="3" customWidth="1"/>
    <col min="12301" max="12303" width="13.5" style="3" customWidth="1"/>
    <col min="12304" max="12304" width="10.1640625" style="3" customWidth="1"/>
    <col min="12305" max="12307" width="13.5" style="3" customWidth="1"/>
    <col min="12308" max="12308" width="10.1640625" style="3" customWidth="1"/>
    <col min="12309" max="12311" width="13.5" style="3" customWidth="1"/>
    <col min="12312" max="12312" width="10.1640625" style="3" customWidth="1"/>
    <col min="12313" max="12315" width="13.5" style="3" customWidth="1"/>
    <col min="12316" max="12316" width="10.1640625" style="3" customWidth="1"/>
    <col min="12317" max="12319" width="13.5" style="3" customWidth="1"/>
    <col min="12320" max="12320" width="10.1640625" style="3" customWidth="1"/>
    <col min="12321" max="12323" width="13.5" style="3" customWidth="1"/>
    <col min="12324" max="12324" width="10.1640625" style="3" customWidth="1"/>
    <col min="12325" max="12327" width="13.5" style="3" customWidth="1"/>
    <col min="12328" max="12328" width="10.1640625" style="3" customWidth="1"/>
    <col min="12329" max="12331" width="13.5" style="3" customWidth="1"/>
    <col min="12332" max="12332" width="10.1640625" style="3" customWidth="1"/>
    <col min="12333" max="12335" width="13.5" style="3" customWidth="1"/>
    <col min="12336" max="12336" width="10.1640625" style="3" customWidth="1"/>
    <col min="12337" max="12339" width="13.5" style="3" customWidth="1"/>
    <col min="12340" max="12340" width="10.1640625" style="3" customWidth="1"/>
    <col min="12341" max="12544" width="8.83203125" style="3"/>
    <col min="12545" max="12545" width="34.33203125" style="3" bestFit="1" customWidth="1"/>
    <col min="12546" max="12547" width="13.6640625" style="3" customWidth="1"/>
    <col min="12548" max="12548" width="3.33203125" style="3" customWidth="1"/>
    <col min="12549" max="12549" width="16" style="3" customWidth="1"/>
    <col min="12550" max="12550" width="15" style="3" customWidth="1"/>
    <col min="12551" max="12551" width="2.83203125" style="3" customWidth="1"/>
    <col min="12552" max="12552" width="14.1640625" style="3" customWidth="1"/>
    <col min="12553" max="12553" width="16" style="3" customWidth="1"/>
    <col min="12554" max="12554" width="15" style="3" customWidth="1"/>
    <col min="12555" max="12555" width="13.5" style="3" customWidth="1"/>
    <col min="12556" max="12556" width="10.1640625" style="3" customWidth="1"/>
    <col min="12557" max="12559" width="13.5" style="3" customWidth="1"/>
    <col min="12560" max="12560" width="10.1640625" style="3" customWidth="1"/>
    <col min="12561" max="12563" width="13.5" style="3" customWidth="1"/>
    <col min="12564" max="12564" width="10.1640625" style="3" customWidth="1"/>
    <col min="12565" max="12567" width="13.5" style="3" customWidth="1"/>
    <col min="12568" max="12568" width="10.1640625" style="3" customWidth="1"/>
    <col min="12569" max="12571" width="13.5" style="3" customWidth="1"/>
    <col min="12572" max="12572" width="10.1640625" style="3" customWidth="1"/>
    <col min="12573" max="12575" width="13.5" style="3" customWidth="1"/>
    <col min="12576" max="12576" width="10.1640625" style="3" customWidth="1"/>
    <col min="12577" max="12579" width="13.5" style="3" customWidth="1"/>
    <col min="12580" max="12580" width="10.1640625" style="3" customWidth="1"/>
    <col min="12581" max="12583" width="13.5" style="3" customWidth="1"/>
    <col min="12584" max="12584" width="10.1640625" style="3" customWidth="1"/>
    <col min="12585" max="12587" width="13.5" style="3" customWidth="1"/>
    <col min="12588" max="12588" width="10.1640625" style="3" customWidth="1"/>
    <col min="12589" max="12591" width="13.5" style="3" customWidth="1"/>
    <col min="12592" max="12592" width="10.1640625" style="3" customWidth="1"/>
    <col min="12593" max="12595" width="13.5" style="3" customWidth="1"/>
    <col min="12596" max="12596" width="10.1640625" style="3" customWidth="1"/>
    <col min="12597" max="12800" width="8.83203125" style="3"/>
    <col min="12801" max="12801" width="34.33203125" style="3" bestFit="1" customWidth="1"/>
    <col min="12802" max="12803" width="13.6640625" style="3" customWidth="1"/>
    <col min="12804" max="12804" width="3.33203125" style="3" customWidth="1"/>
    <col min="12805" max="12805" width="16" style="3" customWidth="1"/>
    <col min="12806" max="12806" width="15" style="3" customWidth="1"/>
    <col min="12807" max="12807" width="2.83203125" style="3" customWidth="1"/>
    <col min="12808" max="12808" width="14.1640625" style="3" customWidth="1"/>
    <col min="12809" max="12809" width="16" style="3" customWidth="1"/>
    <col min="12810" max="12810" width="15" style="3" customWidth="1"/>
    <col min="12811" max="12811" width="13.5" style="3" customWidth="1"/>
    <col min="12812" max="12812" width="10.1640625" style="3" customWidth="1"/>
    <col min="12813" max="12815" width="13.5" style="3" customWidth="1"/>
    <col min="12816" max="12816" width="10.1640625" style="3" customWidth="1"/>
    <col min="12817" max="12819" width="13.5" style="3" customWidth="1"/>
    <col min="12820" max="12820" width="10.1640625" style="3" customWidth="1"/>
    <col min="12821" max="12823" width="13.5" style="3" customWidth="1"/>
    <col min="12824" max="12824" width="10.1640625" style="3" customWidth="1"/>
    <col min="12825" max="12827" width="13.5" style="3" customWidth="1"/>
    <col min="12828" max="12828" width="10.1640625" style="3" customWidth="1"/>
    <col min="12829" max="12831" width="13.5" style="3" customWidth="1"/>
    <col min="12832" max="12832" width="10.1640625" style="3" customWidth="1"/>
    <col min="12833" max="12835" width="13.5" style="3" customWidth="1"/>
    <col min="12836" max="12836" width="10.1640625" style="3" customWidth="1"/>
    <col min="12837" max="12839" width="13.5" style="3" customWidth="1"/>
    <col min="12840" max="12840" width="10.1640625" style="3" customWidth="1"/>
    <col min="12841" max="12843" width="13.5" style="3" customWidth="1"/>
    <col min="12844" max="12844" width="10.1640625" style="3" customWidth="1"/>
    <col min="12845" max="12847" width="13.5" style="3" customWidth="1"/>
    <col min="12848" max="12848" width="10.1640625" style="3" customWidth="1"/>
    <col min="12849" max="12851" width="13.5" style="3" customWidth="1"/>
    <col min="12852" max="12852" width="10.1640625" style="3" customWidth="1"/>
    <col min="12853" max="13056" width="8.83203125" style="3"/>
    <col min="13057" max="13057" width="34.33203125" style="3" bestFit="1" customWidth="1"/>
    <col min="13058" max="13059" width="13.6640625" style="3" customWidth="1"/>
    <col min="13060" max="13060" width="3.33203125" style="3" customWidth="1"/>
    <col min="13061" max="13061" width="16" style="3" customWidth="1"/>
    <col min="13062" max="13062" width="15" style="3" customWidth="1"/>
    <col min="13063" max="13063" width="2.83203125" style="3" customWidth="1"/>
    <col min="13064" max="13064" width="14.1640625" style="3" customWidth="1"/>
    <col min="13065" max="13065" width="16" style="3" customWidth="1"/>
    <col min="13066" max="13066" width="15" style="3" customWidth="1"/>
    <col min="13067" max="13067" width="13.5" style="3" customWidth="1"/>
    <col min="13068" max="13068" width="10.1640625" style="3" customWidth="1"/>
    <col min="13069" max="13071" width="13.5" style="3" customWidth="1"/>
    <col min="13072" max="13072" width="10.1640625" style="3" customWidth="1"/>
    <col min="13073" max="13075" width="13.5" style="3" customWidth="1"/>
    <col min="13076" max="13076" width="10.1640625" style="3" customWidth="1"/>
    <col min="13077" max="13079" width="13.5" style="3" customWidth="1"/>
    <col min="13080" max="13080" width="10.1640625" style="3" customWidth="1"/>
    <col min="13081" max="13083" width="13.5" style="3" customWidth="1"/>
    <col min="13084" max="13084" width="10.1640625" style="3" customWidth="1"/>
    <col min="13085" max="13087" width="13.5" style="3" customWidth="1"/>
    <col min="13088" max="13088" width="10.1640625" style="3" customWidth="1"/>
    <col min="13089" max="13091" width="13.5" style="3" customWidth="1"/>
    <col min="13092" max="13092" width="10.1640625" style="3" customWidth="1"/>
    <col min="13093" max="13095" width="13.5" style="3" customWidth="1"/>
    <col min="13096" max="13096" width="10.1640625" style="3" customWidth="1"/>
    <col min="13097" max="13099" width="13.5" style="3" customWidth="1"/>
    <col min="13100" max="13100" width="10.1640625" style="3" customWidth="1"/>
    <col min="13101" max="13103" width="13.5" style="3" customWidth="1"/>
    <col min="13104" max="13104" width="10.1640625" style="3" customWidth="1"/>
    <col min="13105" max="13107" width="13.5" style="3" customWidth="1"/>
    <col min="13108" max="13108" width="10.1640625" style="3" customWidth="1"/>
    <col min="13109" max="13312" width="8.83203125" style="3"/>
    <col min="13313" max="13313" width="34.33203125" style="3" bestFit="1" customWidth="1"/>
    <col min="13314" max="13315" width="13.6640625" style="3" customWidth="1"/>
    <col min="13316" max="13316" width="3.33203125" style="3" customWidth="1"/>
    <col min="13317" max="13317" width="16" style="3" customWidth="1"/>
    <col min="13318" max="13318" width="15" style="3" customWidth="1"/>
    <col min="13319" max="13319" width="2.83203125" style="3" customWidth="1"/>
    <col min="13320" max="13320" width="14.1640625" style="3" customWidth="1"/>
    <col min="13321" max="13321" width="16" style="3" customWidth="1"/>
    <col min="13322" max="13322" width="15" style="3" customWidth="1"/>
    <col min="13323" max="13323" width="13.5" style="3" customWidth="1"/>
    <col min="13324" max="13324" width="10.1640625" style="3" customWidth="1"/>
    <col min="13325" max="13327" width="13.5" style="3" customWidth="1"/>
    <col min="13328" max="13328" width="10.1640625" style="3" customWidth="1"/>
    <col min="13329" max="13331" width="13.5" style="3" customWidth="1"/>
    <col min="13332" max="13332" width="10.1640625" style="3" customWidth="1"/>
    <col min="13333" max="13335" width="13.5" style="3" customWidth="1"/>
    <col min="13336" max="13336" width="10.1640625" style="3" customWidth="1"/>
    <col min="13337" max="13339" width="13.5" style="3" customWidth="1"/>
    <col min="13340" max="13340" width="10.1640625" style="3" customWidth="1"/>
    <col min="13341" max="13343" width="13.5" style="3" customWidth="1"/>
    <col min="13344" max="13344" width="10.1640625" style="3" customWidth="1"/>
    <col min="13345" max="13347" width="13.5" style="3" customWidth="1"/>
    <col min="13348" max="13348" width="10.1640625" style="3" customWidth="1"/>
    <col min="13349" max="13351" width="13.5" style="3" customWidth="1"/>
    <col min="13352" max="13352" width="10.1640625" style="3" customWidth="1"/>
    <col min="13353" max="13355" width="13.5" style="3" customWidth="1"/>
    <col min="13356" max="13356" width="10.1640625" style="3" customWidth="1"/>
    <col min="13357" max="13359" width="13.5" style="3" customWidth="1"/>
    <col min="13360" max="13360" width="10.1640625" style="3" customWidth="1"/>
    <col min="13361" max="13363" width="13.5" style="3" customWidth="1"/>
    <col min="13364" max="13364" width="10.1640625" style="3" customWidth="1"/>
    <col min="13365" max="13568" width="8.83203125" style="3"/>
    <col min="13569" max="13569" width="34.33203125" style="3" bestFit="1" customWidth="1"/>
    <col min="13570" max="13571" width="13.6640625" style="3" customWidth="1"/>
    <col min="13572" max="13572" width="3.33203125" style="3" customWidth="1"/>
    <col min="13573" max="13573" width="16" style="3" customWidth="1"/>
    <col min="13574" max="13574" width="15" style="3" customWidth="1"/>
    <col min="13575" max="13575" width="2.83203125" style="3" customWidth="1"/>
    <col min="13576" max="13576" width="14.1640625" style="3" customWidth="1"/>
    <col min="13577" max="13577" width="16" style="3" customWidth="1"/>
    <col min="13578" max="13578" width="15" style="3" customWidth="1"/>
    <col min="13579" max="13579" width="13.5" style="3" customWidth="1"/>
    <col min="13580" max="13580" width="10.1640625" style="3" customWidth="1"/>
    <col min="13581" max="13583" width="13.5" style="3" customWidth="1"/>
    <col min="13584" max="13584" width="10.1640625" style="3" customWidth="1"/>
    <col min="13585" max="13587" width="13.5" style="3" customWidth="1"/>
    <col min="13588" max="13588" width="10.1640625" style="3" customWidth="1"/>
    <col min="13589" max="13591" width="13.5" style="3" customWidth="1"/>
    <col min="13592" max="13592" width="10.1640625" style="3" customWidth="1"/>
    <col min="13593" max="13595" width="13.5" style="3" customWidth="1"/>
    <col min="13596" max="13596" width="10.1640625" style="3" customWidth="1"/>
    <col min="13597" max="13599" width="13.5" style="3" customWidth="1"/>
    <col min="13600" max="13600" width="10.1640625" style="3" customWidth="1"/>
    <col min="13601" max="13603" width="13.5" style="3" customWidth="1"/>
    <col min="13604" max="13604" width="10.1640625" style="3" customWidth="1"/>
    <col min="13605" max="13607" width="13.5" style="3" customWidth="1"/>
    <col min="13608" max="13608" width="10.1640625" style="3" customWidth="1"/>
    <col min="13609" max="13611" width="13.5" style="3" customWidth="1"/>
    <col min="13612" max="13612" width="10.1640625" style="3" customWidth="1"/>
    <col min="13613" max="13615" width="13.5" style="3" customWidth="1"/>
    <col min="13616" max="13616" width="10.1640625" style="3" customWidth="1"/>
    <col min="13617" max="13619" width="13.5" style="3" customWidth="1"/>
    <col min="13620" max="13620" width="10.1640625" style="3" customWidth="1"/>
    <col min="13621" max="13824" width="8.83203125" style="3"/>
    <col min="13825" max="13825" width="34.33203125" style="3" bestFit="1" customWidth="1"/>
    <col min="13826" max="13827" width="13.6640625" style="3" customWidth="1"/>
    <col min="13828" max="13828" width="3.33203125" style="3" customWidth="1"/>
    <col min="13829" max="13829" width="16" style="3" customWidth="1"/>
    <col min="13830" max="13830" width="15" style="3" customWidth="1"/>
    <col min="13831" max="13831" width="2.83203125" style="3" customWidth="1"/>
    <col min="13832" max="13832" width="14.1640625" style="3" customWidth="1"/>
    <col min="13833" max="13833" width="16" style="3" customWidth="1"/>
    <col min="13834" max="13834" width="15" style="3" customWidth="1"/>
    <col min="13835" max="13835" width="13.5" style="3" customWidth="1"/>
    <col min="13836" max="13836" width="10.1640625" style="3" customWidth="1"/>
    <col min="13837" max="13839" width="13.5" style="3" customWidth="1"/>
    <col min="13840" max="13840" width="10.1640625" style="3" customWidth="1"/>
    <col min="13841" max="13843" width="13.5" style="3" customWidth="1"/>
    <col min="13844" max="13844" width="10.1640625" style="3" customWidth="1"/>
    <col min="13845" max="13847" width="13.5" style="3" customWidth="1"/>
    <col min="13848" max="13848" width="10.1640625" style="3" customWidth="1"/>
    <col min="13849" max="13851" width="13.5" style="3" customWidth="1"/>
    <col min="13852" max="13852" width="10.1640625" style="3" customWidth="1"/>
    <col min="13853" max="13855" width="13.5" style="3" customWidth="1"/>
    <col min="13856" max="13856" width="10.1640625" style="3" customWidth="1"/>
    <col min="13857" max="13859" width="13.5" style="3" customWidth="1"/>
    <col min="13860" max="13860" width="10.1640625" style="3" customWidth="1"/>
    <col min="13861" max="13863" width="13.5" style="3" customWidth="1"/>
    <col min="13864" max="13864" width="10.1640625" style="3" customWidth="1"/>
    <col min="13865" max="13867" width="13.5" style="3" customWidth="1"/>
    <col min="13868" max="13868" width="10.1640625" style="3" customWidth="1"/>
    <col min="13869" max="13871" width="13.5" style="3" customWidth="1"/>
    <col min="13872" max="13872" width="10.1640625" style="3" customWidth="1"/>
    <col min="13873" max="13875" width="13.5" style="3" customWidth="1"/>
    <col min="13876" max="13876" width="10.1640625" style="3" customWidth="1"/>
    <col min="13877" max="14080" width="8.83203125" style="3"/>
    <col min="14081" max="14081" width="34.33203125" style="3" bestFit="1" customWidth="1"/>
    <col min="14082" max="14083" width="13.6640625" style="3" customWidth="1"/>
    <col min="14084" max="14084" width="3.33203125" style="3" customWidth="1"/>
    <col min="14085" max="14085" width="16" style="3" customWidth="1"/>
    <col min="14086" max="14086" width="15" style="3" customWidth="1"/>
    <col min="14087" max="14087" width="2.83203125" style="3" customWidth="1"/>
    <col min="14088" max="14088" width="14.1640625" style="3" customWidth="1"/>
    <col min="14089" max="14089" width="16" style="3" customWidth="1"/>
    <col min="14090" max="14090" width="15" style="3" customWidth="1"/>
    <col min="14091" max="14091" width="13.5" style="3" customWidth="1"/>
    <col min="14092" max="14092" width="10.1640625" style="3" customWidth="1"/>
    <col min="14093" max="14095" width="13.5" style="3" customWidth="1"/>
    <col min="14096" max="14096" width="10.1640625" style="3" customWidth="1"/>
    <col min="14097" max="14099" width="13.5" style="3" customWidth="1"/>
    <col min="14100" max="14100" width="10.1640625" style="3" customWidth="1"/>
    <col min="14101" max="14103" width="13.5" style="3" customWidth="1"/>
    <col min="14104" max="14104" width="10.1640625" style="3" customWidth="1"/>
    <col min="14105" max="14107" width="13.5" style="3" customWidth="1"/>
    <col min="14108" max="14108" width="10.1640625" style="3" customWidth="1"/>
    <col min="14109" max="14111" width="13.5" style="3" customWidth="1"/>
    <col min="14112" max="14112" width="10.1640625" style="3" customWidth="1"/>
    <col min="14113" max="14115" width="13.5" style="3" customWidth="1"/>
    <col min="14116" max="14116" width="10.1640625" style="3" customWidth="1"/>
    <col min="14117" max="14119" width="13.5" style="3" customWidth="1"/>
    <col min="14120" max="14120" width="10.1640625" style="3" customWidth="1"/>
    <col min="14121" max="14123" width="13.5" style="3" customWidth="1"/>
    <col min="14124" max="14124" width="10.1640625" style="3" customWidth="1"/>
    <col min="14125" max="14127" width="13.5" style="3" customWidth="1"/>
    <col min="14128" max="14128" width="10.1640625" style="3" customWidth="1"/>
    <col min="14129" max="14131" width="13.5" style="3" customWidth="1"/>
    <col min="14132" max="14132" width="10.1640625" style="3" customWidth="1"/>
    <col min="14133" max="14336" width="8.83203125" style="3"/>
    <col min="14337" max="14337" width="34.33203125" style="3" bestFit="1" customWidth="1"/>
    <col min="14338" max="14339" width="13.6640625" style="3" customWidth="1"/>
    <col min="14340" max="14340" width="3.33203125" style="3" customWidth="1"/>
    <col min="14341" max="14341" width="16" style="3" customWidth="1"/>
    <col min="14342" max="14342" width="15" style="3" customWidth="1"/>
    <col min="14343" max="14343" width="2.83203125" style="3" customWidth="1"/>
    <col min="14344" max="14344" width="14.1640625" style="3" customWidth="1"/>
    <col min="14345" max="14345" width="16" style="3" customWidth="1"/>
    <col min="14346" max="14346" width="15" style="3" customWidth="1"/>
    <col min="14347" max="14347" width="13.5" style="3" customWidth="1"/>
    <col min="14348" max="14348" width="10.1640625" style="3" customWidth="1"/>
    <col min="14349" max="14351" width="13.5" style="3" customWidth="1"/>
    <col min="14352" max="14352" width="10.1640625" style="3" customWidth="1"/>
    <col min="14353" max="14355" width="13.5" style="3" customWidth="1"/>
    <col min="14356" max="14356" width="10.1640625" style="3" customWidth="1"/>
    <col min="14357" max="14359" width="13.5" style="3" customWidth="1"/>
    <col min="14360" max="14360" width="10.1640625" style="3" customWidth="1"/>
    <col min="14361" max="14363" width="13.5" style="3" customWidth="1"/>
    <col min="14364" max="14364" width="10.1640625" style="3" customWidth="1"/>
    <col min="14365" max="14367" width="13.5" style="3" customWidth="1"/>
    <col min="14368" max="14368" width="10.1640625" style="3" customWidth="1"/>
    <col min="14369" max="14371" width="13.5" style="3" customWidth="1"/>
    <col min="14372" max="14372" width="10.1640625" style="3" customWidth="1"/>
    <col min="14373" max="14375" width="13.5" style="3" customWidth="1"/>
    <col min="14376" max="14376" width="10.1640625" style="3" customWidth="1"/>
    <col min="14377" max="14379" width="13.5" style="3" customWidth="1"/>
    <col min="14380" max="14380" width="10.1640625" style="3" customWidth="1"/>
    <col min="14381" max="14383" width="13.5" style="3" customWidth="1"/>
    <col min="14384" max="14384" width="10.1640625" style="3" customWidth="1"/>
    <col min="14385" max="14387" width="13.5" style="3" customWidth="1"/>
    <col min="14388" max="14388" width="10.1640625" style="3" customWidth="1"/>
    <col min="14389" max="14592" width="8.83203125" style="3"/>
    <col min="14593" max="14593" width="34.33203125" style="3" bestFit="1" customWidth="1"/>
    <col min="14594" max="14595" width="13.6640625" style="3" customWidth="1"/>
    <col min="14596" max="14596" width="3.33203125" style="3" customWidth="1"/>
    <col min="14597" max="14597" width="16" style="3" customWidth="1"/>
    <col min="14598" max="14598" width="15" style="3" customWidth="1"/>
    <col min="14599" max="14599" width="2.83203125" style="3" customWidth="1"/>
    <col min="14600" max="14600" width="14.1640625" style="3" customWidth="1"/>
    <col min="14601" max="14601" width="16" style="3" customWidth="1"/>
    <col min="14602" max="14602" width="15" style="3" customWidth="1"/>
    <col min="14603" max="14603" width="13.5" style="3" customWidth="1"/>
    <col min="14604" max="14604" width="10.1640625" style="3" customWidth="1"/>
    <col min="14605" max="14607" width="13.5" style="3" customWidth="1"/>
    <col min="14608" max="14608" width="10.1640625" style="3" customWidth="1"/>
    <col min="14609" max="14611" width="13.5" style="3" customWidth="1"/>
    <col min="14612" max="14612" width="10.1640625" style="3" customWidth="1"/>
    <col min="14613" max="14615" width="13.5" style="3" customWidth="1"/>
    <col min="14616" max="14616" width="10.1640625" style="3" customWidth="1"/>
    <col min="14617" max="14619" width="13.5" style="3" customWidth="1"/>
    <col min="14620" max="14620" width="10.1640625" style="3" customWidth="1"/>
    <col min="14621" max="14623" width="13.5" style="3" customWidth="1"/>
    <col min="14624" max="14624" width="10.1640625" style="3" customWidth="1"/>
    <col min="14625" max="14627" width="13.5" style="3" customWidth="1"/>
    <col min="14628" max="14628" width="10.1640625" style="3" customWidth="1"/>
    <col min="14629" max="14631" width="13.5" style="3" customWidth="1"/>
    <col min="14632" max="14632" width="10.1640625" style="3" customWidth="1"/>
    <col min="14633" max="14635" width="13.5" style="3" customWidth="1"/>
    <col min="14636" max="14636" width="10.1640625" style="3" customWidth="1"/>
    <col min="14637" max="14639" width="13.5" style="3" customWidth="1"/>
    <col min="14640" max="14640" width="10.1640625" style="3" customWidth="1"/>
    <col min="14641" max="14643" width="13.5" style="3" customWidth="1"/>
    <col min="14644" max="14644" width="10.1640625" style="3" customWidth="1"/>
    <col min="14645" max="14848" width="8.83203125" style="3"/>
    <col min="14849" max="14849" width="34.33203125" style="3" bestFit="1" customWidth="1"/>
    <col min="14850" max="14851" width="13.6640625" style="3" customWidth="1"/>
    <col min="14852" max="14852" width="3.33203125" style="3" customWidth="1"/>
    <col min="14853" max="14853" width="16" style="3" customWidth="1"/>
    <col min="14854" max="14854" width="15" style="3" customWidth="1"/>
    <col min="14855" max="14855" width="2.83203125" style="3" customWidth="1"/>
    <col min="14856" max="14856" width="14.1640625" style="3" customWidth="1"/>
    <col min="14857" max="14857" width="16" style="3" customWidth="1"/>
    <col min="14858" max="14858" width="15" style="3" customWidth="1"/>
    <col min="14859" max="14859" width="13.5" style="3" customWidth="1"/>
    <col min="14860" max="14860" width="10.1640625" style="3" customWidth="1"/>
    <col min="14861" max="14863" width="13.5" style="3" customWidth="1"/>
    <col min="14864" max="14864" width="10.1640625" style="3" customWidth="1"/>
    <col min="14865" max="14867" width="13.5" style="3" customWidth="1"/>
    <col min="14868" max="14868" width="10.1640625" style="3" customWidth="1"/>
    <col min="14869" max="14871" width="13.5" style="3" customWidth="1"/>
    <col min="14872" max="14872" width="10.1640625" style="3" customWidth="1"/>
    <col min="14873" max="14875" width="13.5" style="3" customWidth="1"/>
    <col min="14876" max="14876" width="10.1640625" style="3" customWidth="1"/>
    <col min="14877" max="14879" width="13.5" style="3" customWidth="1"/>
    <col min="14880" max="14880" width="10.1640625" style="3" customWidth="1"/>
    <col min="14881" max="14883" width="13.5" style="3" customWidth="1"/>
    <col min="14884" max="14884" width="10.1640625" style="3" customWidth="1"/>
    <col min="14885" max="14887" width="13.5" style="3" customWidth="1"/>
    <col min="14888" max="14888" width="10.1640625" style="3" customWidth="1"/>
    <col min="14889" max="14891" width="13.5" style="3" customWidth="1"/>
    <col min="14892" max="14892" width="10.1640625" style="3" customWidth="1"/>
    <col min="14893" max="14895" width="13.5" style="3" customWidth="1"/>
    <col min="14896" max="14896" width="10.1640625" style="3" customWidth="1"/>
    <col min="14897" max="14899" width="13.5" style="3" customWidth="1"/>
    <col min="14900" max="14900" width="10.1640625" style="3" customWidth="1"/>
    <col min="14901" max="15104" width="8.83203125" style="3"/>
    <col min="15105" max="15105" width="34.33203125" style="3" bestFit="1" customWidth="1"/>
    <col min="15106" max="15107" width="13.6640625" style="3" customWidth="1"/>
    <col min="15108" max="15108" width="3.33203125" style="3" customWidth="1"/>
    <col min="15109" max="15109" width="16" style="3" customWidth="1"/>
    <col min="15110" max="15110" width="15" style="3" customWidth="1"/>
    <col min="15111" max="15111" width="2.83203125" style="3" customWidth="1"/>
    <col min="15112" max="15112" width="14.1640625" style="3" customWidth="1"/>
    <col min="15113" max="15113" width="16" style="3" customWidth="1"/>
    <col min="15114" max="15114" width="15" style="3" customWidth="1"/>
    <col min="15115" max="15115" width="13.5" style="3" customWidth="1"/>
    <col min="15116" max="15116" width="10.1640625" style="3" customWidth="1"/>
    <col min="15117" max="15119" width="13.5" style="3" customWidth="1"/>
    <col min="15120" max="15120" width="10.1640625" style="3" customWidth="1"/>
    <col min="15121" max="15123" width="13.5" style="3" customWidth="1"/>
    <col min="15124" max="15124" width="10.1640625" style="3" customWidth="1"/>
    <col min="15125" max="15127" width="13.5" style="3" customWidth="1"/>
    <col min="15128" max="15128" width="10.1640625" style="3" customWidth="1"/>
    <col min="15129" max="15131" width="13.5" style="3" customWidth="1"/>
    <col min="15132" max="15132" width="10.1640625" style="3" customWidth="1"/>
    <col min="15133" max="15135" width="13.5" style="3" customWidth="1"/>
    <col min="15136" max="15136" width="10.1640625" style="3" customWidth="1"/>
    <col min="15137" max="15139" width="13.5" style="3" customWidth="1"/>
    <col min="15140" max="15140" width="10.1640625" style="3" customWidth="1"/>
    <col min="15141" max="15143" width="13.5" style="3" customWidth="1"/>
    <col min="15144" max="15144" width="10.1640625" style="3" customWidth="1"/>
    <col min="15145" max="15147" width="13.5" style="3" customWidth="1"/>
    <col min="15148" max="15148" width="10.1640625" style="3" customWidth="1"/>
    <col min="15149" max="15151" width="13.5" style="3" customWidth="1"/>
    <col min="15152" max="15152" width="10.1640625" style="3" customWidth="1"/>
    <col min="15153" max="15155" width="13.5" style="3" customWidth="1"/>
    <col min="15156" max="15156" width="10.1640625" style="3" customWidth="1"/>
    <col min="15157" max="15360" width="8.83203125" style="3"/>
    <col min="15361" max="15361" width="34.33203125" style="3" bestFit="1" customWidth="1"/>
    <col min="15362" max="15363" width="13.6640625" style="3" customWidth="1"/>
    <col min="15364" max="15364" width="3.33203125" style="3" customWidth="1"/>
    <col min="15365" max="15365" width="16" style="3" customWidth="1"/>
    <col min="15366" max="15366" width="15" style="3" customWidth="1"/>
    <col min="15367" max="15367" width="2.83203125" style="3" customWidth="1"/>
    <col min="15368" max="15368" width="14.1640625" style="3" customWidth="1"/>
    <col min="15369" max="15369" width="16" style="3" customWidth="1"/>
    <col min="15370" max="15370" width="15" style="3" customWidth="1"/>
    <col min="15371" max="15371" width="13.5" style="3" customWidth="1"/>
    <col min="15372" max="15372" width="10.1640625" style="3" customWidth="1"/>
    <col min="15373" max="15375" width="13.5" style="3" customWidth="1"/>
    <col min="15376" max="15376" width="10.1640625" style="3" customWidth="1"/>
    <col min="15377" max="15379" width="13.5" style="3" customWidth="1"/>
    <col min="15380" max="15380" width="10.1640625" style="3" customWidth="1"/>
    <col min="15381" max="15383" width="13.5" style="3" customWidth="1"/>
    <col min="15384" max="15384" width="10.1640625" style="3" customWidth="1"/>
    <col min="15385" max="15387" width="13.5" style="3" customWidth="1"/>
    <col min="15388" max="15388" width="10.1640625" style="3" customWidth="1"/>
    <col min="15389" max="15391" width="13.5" style="3" customWidth="1"/>
    <col min="15392" max="15392" width="10.1640625" style="3" customWidth="1"/>
    <col min="15393" max="15395" width="13.5" style="3" customWidth="1"/>
    <col min="15396" max="15396" width="10.1640625" style="3" customWidth="1"/>
    <col min="15397" max="15399" width="13.5" style="3" customWidth="1"/>
    <col min="15400" max="15400" width="10.1640625" style="3" customWidth="1"/>
    <col min="15401" max="15403" width="13.5" style="3" customWidth="1"/>
    <col min="15404" max="15404" width="10.1640625" style="3" customWidth="1"/>
    <col min="15405" max="15407" width="13.5" style="3" customWidth="1"/>
    <col min="15408" max="15408" width="10.1640625" style="3" customWidth="1"/>
    <col min="15409" max="15411" width="13.5" style="3" customWidth="1"/>
    <col min="15412" max="15412" width="10.1640625" style="3" customWidth="1"/>
    <col min="15413" max="15616" width="8.83203125" style="3"/>
    <col min="15617" max="15617" width="34.33203125" style="3" bestFit="1" customWidth="1"/>
    <col min="15618" max="15619" width="13.6640625" style="3" customWidth="1"/>
    <col min="15620" max="15620" width="3.33203125" style="3" customWidth="1"/>
    <col min="15621" max="15621" width="16" style="3" customWidth="1"/>
    <col min="15622" max="15622" width="15" style="3" customWidth="1"/>
    <col min="15623" max="15623" width="2.83203125" style="3" customWidth="1"/>
    <col min="15624" max="15624" width="14.1640625" style="3" customWidth="1"/>
    <col min="15625" max="15625" width="16" style="3" customWidth="1"/>
    <col min="15626" max="15626" width="15" style="3" customWidth="1"/>
    <col min="15627" max="15627" width="13.5" style="3" customWidth="1"/>
    <col min="15628" max="15628" width="10.1640625" style="3" customWidth="1"/>
    <col min="15629" max="15631" width="13.5" style="3" customWidth="1"/>
    <col min="15632" max="15632" width="10.1640625" style="3" customWidth="1"/>
    <col min="15633" max="15635" width="13.5" style="3" customWidth="1"/>
    <col min="15636" max="15636" width="10.1640625" style="3" customWidth="1"/>
    <col min="15637" max="15639" width="13.5" style="3" customWidth="1"/>
    <col min="15640" max="15640" width="10.1640625" style="3" customWidth="1"/>
    <col min="15641" max="15643" width="13.5" style="3" customWidth="1"/>
    <col min="15644" max="15644" width="10.1640625" style="3" customWidth="1"/>
    <col min="15645" max="15647" width="13.5" style="3" customWidth="1"/>
    <col min="15648" max="15648" width="10.1640625" style="3" customWidth="1"/>
    <col min="15649" max="15651" width="13.5" style="3" customWidth="1"/>
    <col min="15652" max="15652" width="10.1640625" style="3" customWidth="1"/>
    <col min="15653" max="15655" width="13.5" style="3" customWidth="1"/>
    <col min="15656" max="15656" width="10.1640625" style="3" customWidth="1"/>
    <col min="15657" max="15659" width="13.5" style="3" customWidth="1"/>
    <col min="15660" max="15660" width="10.1640625" style="3" customWidth="1"/>
    <col min="15661" max="15663" width="13.5" style="3" customWidth="1"/>
    <col min="15664" max="15664" width="10.1640625" style="3" customWidth="1"/>
    <col min="15665" max="15667" width="13.5" style="3" customWidth="1"/>
    <col min="15668" max="15668" width="10.1640625" style="3" customWidth="1"/>
    <col min="15669" max="15872" width="8.83203125" style="3"/>
    <col min="15873" max="15873" width="34.33203125" style="3" bestFit="1" customWidth="1"/>
    <col min="15874" max="15875" width="13.6640625" style="3" customWidth="1"/>
    <col min="15876" max="15876" width="3.33203125" style="3" customWidth="1"/>
    <col min="15877" max="15877" width="16" style="3" customWidth="1"/>
    <col min="15878" max="15878" width="15" style="3" customWidth="1"/>
    <col min="15879" max="15879" width="2.83203125" style="3" customWidth="1"/>
    <col min="15880" max="15880" width="14.1640625" style="3" customWidth="1"/>
    <col min="15881" max="15881" width="16" style="3" customWidth="1"/>
    <col min="15882" max="15882" width="15" style="3" customWidth="1"/>
    <col min="15883" max="15883" width="13.5" style="3" customWidth="1"/>
    <col min="15884" max="15884" width="10.1640625" style="3" customWidth="1"/>
    <col min="15885" max="15887" width="13.5" style="3" customWidth="1"/>
    <col min="15888" max="15888" width="10.1640625" style="3" customWidth="1"/>
    <col min="15889" max="15891" width="13.5" style="3" customWidth="1"/>
    <col min="15892" max="15892" width="10.1640625" style="3" customWidth="1"/>
    <col min="15893" max="15895" width="13.5" style="3" customWidth="1"/>
    <col min="15896" max="15896" width="10.1640625" style="3" customWidth="1"/>
    <col min="15897" max="15899" width="13.5" style="3" customWidth="1"/>
    <col min="15900" max="15900" width="10.1640625" style="3" customWidth="1"/>
    <col min="15901" max="15903" width="13.5" style="3" customWidth="1"/>
    <col min="15904" max="15904" width="10.1640625" style="3" customWidth="1"/>
    <col min="15905" max="15907" width="13.5" style="3" customWidth="1"/>
    <col min="15908" max="15908" width="10.1640625" style="3" customWidth="1"/>
    <col min="15909" max="15911" width="13.5" style="3" customWidth="1"/>
    <col min="15912" max="15912" width="10.1640625" style="3" customWidth="1"/>
    <col min="15913" max="15915" width="13.5" style="3" customWidth="1"/>
    <col min="15916" max="15916" width="10.1640625" style="3" customWidth="1"/>
    <col min="15917" max="15919" width="13.5" style="3" customWidth="1"/>
    <col min="15920" max="15920" width="10.1640625" style="3" customWidth="1"/>
    <col min="15921" max="15923" width="13.5" style="3" customWidth="1"/>
    <col min="15924" max="15924" width="10.1640625" style="3" customWidth="1"/>
    <col min="15925" max="16128" width="8.83203125" style="3"/>
    <col min="16129" max="16129" width="34.33203125" style="3" bestFit="1" customWidth="1"/>
    <col min="16130" max="16131" width="13.6640625" style="3" customWidth="1"/>
    <col min="16132" max="16132" width="3.33203125" style="3" customWidth="1"/>
    <col min="16133" max="16133" width="16" style="3" customWidth="1"/>
    <col min="16134" max="16134" width="15" style="3" customWidth="1"/>
    <col min="16135" max="16135" width="2.83203125" style="3" customWidth="1"/>
    <col min="16136" max="16136" width="14.1640625" style="3" customWidth="1"/>
    <col min="16137" max="16137" width="16" style="3" customWidth="1"/>
    <col min="16138" max="16138" width="15" style="3" customWidth="1"/>
    <col min="16139" max="16139" width="13.5" style="3" customWidth="1"/>
    <col min="16140" max="16140" width="10.1640625" style="3" customWidth="1"/>
    <col min="16141" max="16143" width="13.5" style="3" customWidth="1"/>
    <col min="16144" max="16144" width="10.1640625" style="3" customWidth="1"/>
    <col min="16145" max="16147" width="13.5" style="3" customWidth="1"/>
    <col min="16148" max="16148" width="10.1640625" style="3" customWidth="1"/>
    <col min="16149" max="16151" width="13.5" style="3" customWidth="1"/>
    <col min="16152" max="16152" width="10.1640625" style="3" customWidth="1"/>
    <col min="16153" max="16155" width="13.5" style="3" customWidth="1"/>
    <col min="16156" max="16156" width="10.1640625" style="3" customWidth="1"/>
    <col min="16157" max="16159" width="13.5" style="3" customWidth="1"/>
    <col min="16160" max="16160" width="10.1640625" style="3" customWidth="1"/>
    <col min="16161" max="16163" width="13.5" style="3" customWidth="1"/>
    <col min="16164" max="16164" width="10.1640625" style="3" customWidth="1"/>
    <col min="16165" max="16167" width="13.5" style="3" customWidth="1"/>
    <col min="16168" max="16168" width="10.1640625" style="3" customWidth="1"/>
    <col min="16169" max="16171" width="13.5" style="3" customWidth="1"/>
    <col min="16172" max="16172" width="10.1640625" style="3" customWidth="1"/>
    <col min="16173" max="16175" width="13.5" style="3" customWidth="1"/>
    <col min="16176" max="16176" width="10.1640625" style="3" customWidth="1"/>
    <col min="16177" max="16179" width="13.5" style="3" customWidth="1"/>
    <col min="16180" max="16180" width="10.1640625" style="3" customWidth="1"/>
    <col min="16181" max="16384" width="8.83203125" style="3"/>
  </cols>
  <sheetData>
    <row r="1" spans="1:10" ht="45">
      <c r="A1" s="18"/>
      <c r="B1" s="14" t="s">
        <v>159</v>
      </c>
      <c r="C1" s="14" t="s">
        <v>153</v>
      </c>
      <c r="D1" s="18"/>
      <c r="E1" s="14" t="s">
        <v>158</v>
      </c>
      <c r="F1" s="1" t="s">
        <v>0</v>
      </c>
      <c r="G1" s="18"/>
      <c r="H1" s="14" t="s">
        <v>157</v>
      </c>
      <c r="I1" s="2" t="s">
        <v>119</v>
      </c>
      <c r="J1" s="1" t="s">
        <v>1</v>
      </c>
    </row>
    <row r="2" spans="1:10">
      <c r="A2" s="18"/>
      <c r="B2" s="13"/>
      <c r="C2" s="13"/>
      <c r="D2" s="18"/>
      <c r="E2" s="13"/>
      <c r="F2" s="18"/>
      <c r="G2" s="18"/>
      <c r="H2" s="18"/>
      <c r="I2" s="13"/>
      <c r="J2" s="18"/>
    </row>
    <row r="3" spans="1:10">
      <c r="A3" s="19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20" t="s">
        <v>151</v>
      </c>
      <c r="B4" s="21">
        <v>0</v>
      </c>
      <c r="C4" s="21">
        <v>0</v>
      </c>
      <c r="D4" s="18"/>
      <c r="E4" s="21">
        <v>0</v>
      </c>
      <c r="F4" s="15" t="str">
        <f t="shared" ref="F4:F22" si="0">IF(E4=0,"",ROUND((B4/E4),4))</f>
        <v/>
      </c>
      <c r="G4" s="18"/>
      <c r="H4" s="21">
        <v>91413</v>
      </c>
      <c r="I4" s="21">
        <v>0</v>
      </c>
      <c r="J4" s="15" t="str">
        <f t="shared" ref="J4:J22" si="1">IF(I4=0,"",ROUND((H4/I4),4))</f>
        <v/>
      </c>
    </row>
    <row r="5" spans="1:10">
      <c r="A5" s="20" t="s">
        <v>3</v>
      </c>
      <c r="B5" s="22">
        <v>0</v>
      </c>
      <c r="C5" s="22">
        <v>0</v>
      </c>
      <c r="D5" s="18"/>
      <c r="E5" s="21">
        <f t="shared" ref="E5:E21" si="2">I5/12</f>
        <v>0</v>
      </c>
      <c r="F5" s="15" t="str">
        <f t="shared" si="0"/>
        <v/>
      </c>
      <c r="G5" s="18"/>
      <c r="H5" s="22">
        <v>0</v>
      </c>
      <c r="I5" s="22">
        <v>0</v>
      </c>
      <c r="J5" s="15" t="str">
        <f t="shared" si="1"/>
        <v/>
      </c>
    </row>
    <row r="6" spans="1:10">
      <c r="A6" s="20" t="s">
        <v>4</v>
      </c>
      <c r="B6" s="22">
        <v>12310.71</v>
      </c>
      <c r="C6" s="22">
        <v>18779.07</v>
      </c>
      <c r="D6" s="18"/>
      <c r="E6" s="21">
        <f t="shared" si="2"/>
        <v>11340.25</v>
      </c>
      <c r="F6" s="15">
        <f t="shared" si="0"/>
        <v>1.0855999999999999</v>
      </c>
      <c r="G6" s="18"/>
      <c r="H6" s="22">
        <v>32880.78</v>
      </c>
      <c r="I6" s="22">
        <v>136083</v>
      </c>
      <c r="J6" s="15">
        <f t="shared" si="1"/>
        <v>0.24160000000000001</v>
      </c>
    </row>
    <row r="7" spans="1:10">
      <c r="A7" s="20" t="s">
        <v>5</v>
      </c>
      <c r="B7" s="22">
        <v>6823.04</v>
      </c>
      <c r="C7" s="22">
        <v>4491.3999999999996</v>
      </c>
      <c r="D7" s="18"/>
      <c r="E7" s="21">
        <f t="shared" si="2"/>
        <v>4166.666666666667</v>
      </c>
      <c r="F7" s="15">
        <f t="shared" si="0"/>
        <v>1.6375</v>
      </c>
      <c r="G7" s="18"/>
      <c r="H7" s="22">
        <v>67132.38</v>
      </c>
      <c r="I7" s="22">
        <v>50000</v>
      </c>
      <c r="J7" s="15">
        <f t="shared" si="1"/>
        <v>1.3426</v>
      </c>
    </row>
    <row r="8" spans="1:10">
      <c r="A8" s="30"/>
      <c r="B8" s="31"/>
      <c r="C8" s="31">
        <v>0</v>
      </c>
      <c r="D8" s="4"/>
      <c r="E8" s="21"/>
      <c r="F8" s="5" t="str">
        <f t="shared" si="0"/>
        <v/>
      </c>
      <c r="G8" s="4"/>
      <c r="H8" s="31"/>
      <c r="J8" s="15" t="str">
        <f t="shared" si="1"/>
        <v/>
      </c>
    </row>
    <row r="9" spans="1:10">
      <c r="A9" s="20" t="s">
        <v>6</v>
      </c>
      <c r="B9" s="22">
        <v>82.61</v>
      </c>
      <c r="C9" s="22">
        <v>529.63</v>
      </c>
      <c r="D9" s="18"/>
      <c r="E9" s="21">
        <f t="shared" si="2"/>
        <v>1366.8333333333333</v>
      </c>
      <c r="F9" s="15">
        <f t="shared" si="0"/>
        <v>6.0400000000000002E-2</v>
      </c>
      <c r="G9" s="18"/>
      <c r="H9" s="22">
        <v>5107.58</v>
      </c>
      <c r="I9" s="22">
        <v>16402</v>
      </c>
      <c r="J9" s="15">
        <f t="shared" si="1"/>
        <v>0.31140000000000001</v>
      </c>
    </row>
    <row r="10" spans="1:10">
      <c r="A10" s="20" t="s">
        <v>7</v>
      </c>
      <c r="B10" s="22">
        <v>17355</v>
      </c>
      <c r="C10" s="22">
        <v>13745</v>
      </c>
      <c r="D10" s="18"/>
      <c r="E10" s="21">
        <f t="shared" si="2"/>
        <v>7984.166666666667</v>
      </c>
      <c r="F10" s="15">
        <f t="shared" si="0"/>
        <v>2.1737000000000002</v>
      </c>
      <c r="G10" s="18"/>
      <c r="H10" s="22">
        <v>84830</v>
      </c>
      <c r="I10" s="22">
        <v>95810</v>
      </c>
      <c r="J10" s="15">
        <f t="shared" si="1"/>
        <v>0.88539999999999996</v>
      </c>
    </row>
    <row r="11" spans="1:10">
      <c r="A11" s="20" t="s">
        <v>8</v>
      </c>
      <c r="B11" s="22">
        <v>514</v>
      </c>
      <c r="C11" s="22">
        <v>825</v>
      </c>
      <c r="D11" s="18"/>
      <c r="E11" s="21">
        <f t="shared" si="2"/>
        <v>0</v>
      </c>
      <c r="F11" s="15" t="str">
        <f t="shared" si="0"/>
        <v/>
      </c>
      <c r="G11" s="18"/>
      <c r="H11" s="22">
        <v>3768.75</v>
      </c>
      <c r="J11" s="15" t="str">
        <f t="shared" si="1"/>
        <v/>
      </c>
    </row>
    <row r="12" spans="1:10">
      <c r="A12" s="20" t="s">
        <v>9</v>
      </c>
      <c r="B12" s="22">
        <v>196755</v>
      </c>
      <c r="C12" s="22">
        <v>196755</v>
      </c>
      <c r="D12" s="18"/>
      <c r="E12" s="21">
        <f t="shared" si="2"/>
        <v>194422.5</v>
      </c>
      <c r="F12" s="15">
        <f t="shared" si="0"/>
        <v>1.012</v>
      </c>
      <c r="G12" s="18"/>
      <c r="H12" s="22">
        <v>1326129</v>
      </c>
      <c r="I12" s="22">
        <v>2333070</v>
      </c>
      <c r="J12" s="15">
        <f t="shared" si="1"/>
        <v>0.56840000000000002</v>
      </c>
    </row>
    <row r="13" spans="1:10">
      <c r="A13" s="20" t="s">
        <v>10</v>
      </c>
      <c r="B13" s="22">
        <v>8706</v>
      </c>
      <c r="C13" s="22">
        <v>8706</v>
      </c>
      <c r="D13" s="18"/>
      <c r="E13" s="21">
        <f t="shared" si="2"/>
        <v>14954.833333333334</v>
      </c>
      <c r="F13" s="15">
        <f t="shared" si="0"/>
        <v>0.58220000000000005</v>
      </c>
      <c r="G13" s="18"/>
      <c r="H13" s="22">
        <v>46576.08</v>
      </c>
      <c r="I13" s="22">
        <v>179458</v>
      </c>
      <c r="J13" s="15">
        <f t="shared" si="1"/>
        <v>0.25950000000000001</v>
      </c>
    </row>
    <row r="14" spans="1:10">
      <c r="A14" s="20" t="s">
        <v>11</v>
      </c>
      <c r="B14" s="22">
        <v>4258</v>
      </c>
      <c r="C14" s="22">
        <v>4258</v>
      </c>
      <c r="D14" s="18"/>
      <c r="E14" s="21">
        <f t="shared" si="2"/>
        <v>5214.166666666667</v>
      </c>
      <c r="F14" s="15">
        <f t="shared" si="0"/>
        <v>0.81659999999999999</v>
      </c>
      <c r="G14" s="18"/>
      <c r="H14" s="22">
        <v>26906</v>
      </c>
      <c r="I14" s="22">
        <v>62570</v>
      </c>
      <c r="J14" s="15">
        <f t="shared" si="1"/>
        <v>0.43</v>
      </c>
    </row>
    <row r="15" spans="1:10">
      <c r="A15" s="30" t="s">
        <v>12</v>
      </c>
      <c r="B15" s="31">
        <v>0</v>
      </c>
      <c r="C15" s="31">
        <v>0</v>
      </c>
      <c r="D15" s="4"/>
      <c r="E15" s="21">
        <f t="shared" si="2"/>
        <v>0</v>
      </c>
      <c r="F15" s="5" t="str">
        <f t="shared" si="0"/>
        <v/>
      </c>
      <c r="G15" s="4"/>
      <c r="H15" s="31">
        <v>0</v>
      </c>
      <c r="I15" s="31">
        <v>0</v>
      </c>
      <c r="J15" s="15" t="str">
        <f t="shared" si="1"/>
        <v/>
      </c>
    </row>
    <row r="16" spans="1:10">
      <c r="A16" s="20" t="s">
        <v>13</v>
      </c>
      <c r="B16" s="22">
        <v>10075</v>
      </c>
      <c r="C16" s="22">
        <v>10076</v>
      </c>
      <c r="D16" s="18"/>
      <c r="E16" s="21">
        <f t="shared" si="2"/>
        <v>8309.6666666666661</v>
      </c>
      <c r="F16" s="15">
        <f t="shared" si="0"/>
        <v>1.2123999999999999</v>
      </c>
      <c r="G16" s="18"/>
      <c r="H16" s="22">
        <v>60647</v>
      </c>
      <c r="I16" s="22">
        <v>99716</v>
      </c>
      <c r="J16" s="15">
        <f t="shared" si="1"/>
        <v>0.60819999999999996</v>
      </c>
    </row>
    <row r="17" spans="1:10">
      <c r="A17" s="20" t="s">
        <v>14</v>
      </c>
      <c r="B17" s="22">
        <v>0</v>
      </c>
      <c r="C17" s="22">
        <v>0</v>
      </c>
      <c r="D17" s="18"/>
      <c r="E17" s="21">
        <f t="shared" si="2"/>
        <v>1070.9166666666667</v>
      </c>
      <c r="F17" s="15">
        <f t="shared" si="0"/>
        <v>0</v>
      </c>
      <c r="G17" s="18"/>
      <c r="H17" s="22">
        <v>0</v>
      </c>
      <c r="I17" s="22">
        <v>12851</v>
      </c>
      <c r="J17" s="15">
        <f t="shared" si="1"/>
        <v>0</v>
      </c>
    </row>
    <row r="18" spans="1:10">
      <c r="A18" s="20" t="s">
        <v>15</v>
      </c>
      <c r="B18" s="16">
        <v>0</v>
      </c>
      <c r="C18" s="16">
        <v>0</v>
      </c>
      <c r="D18" s="18"/>
      <c r="E18" s="33">
        <f t="shared" si="2"/>
        <v>5000</v>
      </c>
      <c r="F18" s="6">
        <f t="shared" si="0"/>
        <v>0</v>
      </c>
      <c r="G18" s="18"/>
      <c r="H18" s="16">
        <v>27083.040000000001</v>
      </c>
      <c r="I18" s="16">
        <v>60000</v>
      </c>
      <c r="J18" s="15">
        <f t="shared" si="1"/>
        <v>0.45140000000000002</v>
      </c>
    </row>
    <row r="19" spans="1:10" hidden="1">
      <c r="A19" s="20" t="s">
        <v>16</v>
      </c>
      <c r="B19" s="22">
        <v>0</v>
      </c>
      <c r="C19" s="22">
        <v>0</v>
      </c>
      <c r="D19" s="18"/>
      <c r="E19" s="21">
        <f t="shared" si="2"/>
        <v>0</v>
      </c>
      <c r="F19" s="15" t="str">
        <f t="shared" si="0"/>
        <v/>
      </c>
      <c r="G19" s="18"/>
      <c r="H19" s="22">
        <v>0</v>
      </c>
      <c r="I19" s="22">
        <v>0</v>
      </c>
      <c r="J19" s="15" t="e">
        <f>IF(#REF!=0,"",ROUND((H19/#REF!),4))</f>
        <v>#REF!</v>
      </c>
    </row>
    <row r="20" spans="1:10" ht="18" hidden="1">
      <c r="A20" s="20" t="s">
        <v>17</v>
      </c>
      <c r="B20" s="23">
        <v>0</v>
      </c>
      <c r="C20" s="23">
        <v>0</v>
      </c>
      <c r="D20" s="18"/>
      <c r="E20" s="21">
        <f t="shared" si="2"/>
        <v>253830</v>
      </c>
      <c r="F20" s="7">
        <f t="shared" si="0"/>
        <v>0</v>
      </c>
      <c r="G20" s="18"/>
      <c r="H20" s="23">
        <v>0</v>
      </c>
      <c r="I20" s="29">
        <f>ROUND(SUM(I4:I19),2)</f>
        <v>3045960</v>
      </c>
      <c r="J20" s="7">
        <f t="shared" si="1"/>
        <v>0</v>
      </c>
    </row>
    <row r="21" spans="1:10" ht="18">
      <c r="A21" s="24" t="s">
        <v>18</v>
      </c>
      <c r="B21" s="29">
        <f>ROUND(SUM(B4:B20),2)</f>
        <v>256879.35999999999</v>
      </c>
      <c r="C21" s="29">
        <f>ROUND(SUM(C4:C20),2)</f>
        <v>258165.1</v>
      </c>
      <c r="D21" s="18"/>
      <c r="E21" s="33">
        <f t="shared" si="2"/>
        <v>253830</v>
      </c>
      <c r="F21" s="8">
        <f t="shared" si="0"/>
        <v>1.012</v>
      </c>
      <c r="G21" s="18"/>
      <c r="H21" s="29">
        <f>ROUND(SUM(H4:H20),2)</f>
        <v>1772473.61</v>
      </c>
      <c r="I21" s="25">
        <f>ROUND((I20),2)</f>
        <v>3045960</v>
      </c>
      <c r="J21" s="8">
        <f t="shared" si="1"/>
        <v>0.58189999999999997</v>
      </c>
    </row>
    <row r="22" spans="1:10" hidden="1">
      <c r="A22" s="24" t="s">
        <v>19</v>
      </c>
      <c r="B22" s="25">
        <f>ROUND((B21),2)</f>
        <v>256879.35999999999</v>
      </c>
      <c r="C22" s="25">
        <f>ROUND((C21),2)</f>
        <v>258165.1</v>
      </c>
      <c r="D22" s="18"/>
      <c r="E22" s="25">
        <f>ROUND((E21),2)</f>
        <v>253830</v>
      </c>
      <c r="F22" s="9">
        <f t="shared" si="0"/>
        <v>1.012</v>
      </c>
      <c r="G22" s="18"/>
      <c r="H22" s="25">
        <f>ROUND((H21),2)</f>
        <v>1772473.61</v>
      </c>
      <c r="I22" s="18"/>
      <c r="J22" s="9" t="str">
        <f t="shared" si="1"/>
        <v/>
      </c>
    </row>
    <row r="23" spans="1:10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>
      <c r="A24" s="19" t="s">
        <v>20</v>
      </c>
      <c r="B24" s="18"/>
      <c r="C24" s="18"/>
      <c r="D24" s="18"/>
      <c r="E24" s="18"/>
      <c r="F24" s="18"/>
      <c r="G24" s="18"/>
      <c r="H24" s="18"/>
      <c r="J24" s="18"/>
    </row>
    <row r="25" spans="1:10">
      <c r="A25" s="30" t="s">
        <v>21</v>
      </c>
      <c r="B25" s="31">
        <v>6755.54</v>
      </c>
      <c r="C25" s="31">
        <v>6755.54</v>
      </c>
      <c r="D25" s="4"/>
      <c r="E25" s="21">
        <f t="shared" ref="E25:E36" si="3">I25/12</f>
        <v>5573.666666666667</v>
      </c>
      <c r="F25" s="15">
        <f t="shared" ref="F25:F26" si="4">IF(E25=0,"",ROUND((B25/E25),4))</f>
        <v>1.212</v>
      </c>
      <c r="G25" s="4"/>
      <c r="H25" s="31">
        <v>40707.47</v>
      </c>
      <c r="I25" s="31">
        <v>66884</v>
      </c>
      <c r="J25" s="15">
        <f t="shared" ref="J25:J26" si="5">IF(I25=0,"",ROUND((H25/I25),4))</f>
        <v>0.60860000000000003</v>
      </c>
    </row>
    <row r="26" spans="1:10">
      <c r="A26" s="30" t="s">
        <v>22</v>
      </c>
      <c r="B26" s="31">
        <v>42184.9</v>
      </c>
      <c r="C26" s="31">
        <v>41937.300000000003</v>
      </c>
      <c r="D26" s="4"/>
      <c r="E26" s="21">
        <f t="shared" si="3"/>
        <v>42778.75</v>
      </c>
      <c r="F26" s="15">
        <f t="shared" si="4"/>
        <v>0.98609999999999998</v>
      </c>
      <c r="G26" s="4"/>
      <c r="H26" s="31">
        <v>256206.81</v>
      </c>
      <c r="I26" s="31">
        <v>513345</v>
      </c>
      <c r="J26" s="15">
        <f t="shared" si="5"/>
        <v>0.49909999999999999</v>
      </c>
    </row>
    <row r="27" spans="1:10" hidden="1">
      <c r="A27" s="30" t="s">
        <v>23</v>
      </c>
      <c r="B27" s="31">
        <v>0</v>
      </c>
      <c r="C27" s="31">
        <v>0</v>
      </c>
      <c r="D27" s="4"/>
      <c r="E27" s="21">
        <f t="shared" si="3"/>
        <v>0</v>
      </c>
      <c r="F27" s="5" t="str">
        <f t="shared" ref="F27:F36" si="6">IF(E27=0,"",ROUND((B27/E27),4))</f>
        <v/>
      </c>
      <c r="G27" s="4"/>
      <c r="H27" s="31">
        <v>0</v>
      </c>
      <c r="I27" s="31">
        <v>0</v>
      </c>
      <c r="J27" s="5">
        <f>IF(I28=0,"",ROUND((H27/I28),4))</f>
        <v>0</v>
      </c>
    </row>
    <row r="28" spans="1:10">
      <c r="A28" s="30" t="s">
        <v>24</v>
      </c>
      <c r="B28" s="31">
        <v>17459.599999999999</v>
      </c>
      <c r="C28" s="31">
        <v>15853</v>
      </c>
      <c r="D28" s="4"/>
      <c r="E28" s="21">
        <f t="shared" si="3"/>
        <v>16096.833333333334</v>
      </c>
      <c r="F28" s="15">
        <f t="shared" si="6"/>
        <v>1.0847</v>
      </c>
      <c r="G28" s="4"/>
      <c r="H28" s="31">
        <v>100523.4</v>
      </c>
      <c r="I28" s="31">
        <v>193162</v>
      </c>
      <c r="J28" s="15">
        <f t="shared" ref="J28:J36" si="7">IF(I28=0,"",ROUND((H28/I28),4))</f>
        <v>0.52039999999999997</v>
      </c>
    </row>
    <row r="29" spans="1:10">
      <c r="A29" s="30" t="s">
        <v>25</v>
      </c>
      <c r="B29" s="31">
        <v>10727.18</v>
      </c>
      <c r="C29" s="31">
        <v>10892</v>
      </c>
      <c r="D29" s="4"/>
      <c r="E29" s="21">
        <f t="shared" si="3"/>
        <v>11596.833333333334</v>
      </c>
      <c r="F29" s="5">
        <f t="shared" si="6"/>
        <v>0.92500000000000004</v>
      </c>
      <c r="G29" s="4"/>
      <c r="H29" s="31">
        <v>72095</v>
      </c>
      <c r="I29" s="31">
        <v>139162</v>
      </c>
      <c r="J29" s="15">
        <f t="shared" si="7"/>
        <v>0.5181</v>
      </c>
    </row>
    <row r="30" spans="1:10">
      <c r="A30" s="30" t="s">
        <v>26</v>
      </c>
      <c r="B30" s="31">
        <v>12324</v>
      </c>
      <c r="C30" s="31">
        <v>12323.68</v>
      </c>
      <c r="D30" s="4"/>
      <c r="E30" s="21">
        <f t="shared" si="3"/>
        <v>12198.5</v>
      </c>
      <c r="F30" s="5">
        <f t="shared" si="6"/>
        <v>1.0103</v>
      </c>
      <c r="G30" s="4"/>
      <c r="H30" s="31">
        <v>79228.38</v>
      </c>
      <c r="I30" s="31">
        <v>146382</v>
      </c>
      <c r="J30" s="15">
        <f t="shared" si="7"/>
        <v>0.54120000000000001</v>
      </c>
    </row>
    <row r="31" spans="1:10">
      <c r="A31" s="30" t="s">
        <v>27</v>
      </c>
      <c r="B31" s="31">
        <v>16160.98</v>
      </c>
      <c r="C31" s="31">
        <v>16160.98</v>
      </c>
      <c r="D31" s="4"/>
      <c r="E31" s="21">
        <f t="shared" si="3"/>
        <v>13558</v>
      </c>
      <c r="F31" s="5">
        <f t="shared" si="6"/>
        <v>1.1919999999999999</v>
      </c>
      <c r="G31" s="4"/>
      <c r="H31" s="31">
        <v>90357.04</v>
      </c>
      <c r="I31" s="31">
        <v>162696</v>
      </c>
      <c r="J31" s="15">
        <f t="shared" si="7"/>
        <v>0.5554</v>
      </c>
    </row>
    <row r="32" spans="1:10">
      <c r="A32" s="20" t="s">
        <v>28</v>
      </c>
      <c r="B32" s="22">
        <v>8040.96</v>
      </c>
      <c r="C32" s="22">
        <v>8040.96</v>
      </c>
      <c r="D32" s="18"/>
      <c r="E32" s="21">
        <f t="shared" si="3"/>
        <v>7408.166666666667</v>
      </c>
      <c r="F32" s="15">
        <f t="shared" si="6"/>
        <v>1.0853999999999999</v>
      </c>
      <c r="G32" s="18"/>
      <c r="H32" s="22">
        <v>48245.760000000002</v>
      </c>
      <c r="I32" s="22">
        <v>88898</v>
      </c>
      <c r="J32" s="15">
        <f t="shared" si="7"/>
        <v>0.54269999999999996</v>
      </c>
    </row>
    <row r="33" spans="1:10">
      <c r="A33" s="20" t="s">
        <v>29</v>
      </c>
      <c r="B33" s="22">
        <v>16651.419999999998</v>
      </c>
      <c r="C33" s="22">
        <v>16651.419999999998</v>
      </c>
      <c r="D33" s="18"/>
      <c r="E33" s="21">
        <f t="shared" si="3"/>
        <v>16651.5</v>
      </c>
      <c r="F33" s="15">
        <f t="shared" si="6"/>
        <v>1</v>
      </c>
      <c r="G33" s="18"/>
      <c r="H33" s="22">
        <v>113969.45</v>
      </c>
      <c r="I33" s="22">
        <v>199818</v>
      </c>
      <c r="J33" s="15">
        <f t="shared" si="7"/>
        <v>0.57040000000000002</v>
      </c>
    </row>
    <row r="34" spans="1:10">
      <c r="A34" s="30" t="s">
        <v>30</v>
      </c>
      <c r="B34" s="31">
        <v>3510.18</v>
      </c>
      <c r="C34" s="31">
        <v>4496.63</v>
      </c>
      <c r="D34" s="4"/>
      <c r="E34" s="21">
        <f t="shared" si="3"/>
        <v>6750</v>
      </c>
      <c r="F34" s="5">
        <f t="shared" si="6"/>
        <v>0.52</v>
      </c>
      <c r="G34" s="4"/>
      <c r="H34" s="31">
        <v>26382.55</v>
      </c>
      <c r="I34" s="31">
        <v>81000</v>
      </c>
      <c r="J34" s="15">
        <f t="shared" si="7"/>
        <v>0.32569999999999999</v>
      </c>
    </row>
    <row r="35" spans="1:10">
      <c r="A35" s="20" t="s">
        <v>31</v>
      </c>
      <c r="B35" s="22">
        <v>434.25</v>
      </c>
      <c r="C35" s="22">
        <v>641.25</v>
      </c>
      <c r="D35" s="18"/>
      <c r="E35" s="21">
        <f t="shared" si="3"/>
        <v>541.66666666666663</v>
      </c>
      <c r="F35" s="15">
        <f t="shared" si="6"/>
        <v>0.80169999999999997</v>
      </c>
      <c r="G35" s="18"/>
      <c r="H35" s="22">
        <v>4312.4799999999996</v>
      </c>
      <c r="I35" s="22">
        <v>6500</v>
      </c>
      <c r="J35" s="15">
        <f t="shared" si="7"/>
        <v>0.66349999999999998</v>
      </c>
    </row>
    <row r="36" spans="1:10">
      <c r="A36" s="20" t="s">
        <v>32</v>
      </c>
      <c r="B36" s="22">
        <v>0</v>
      </c>
      <c r="C36" s="22">
        <v>0</v>
      </c>
      <c r="D36" s="18"/>
      <c r="E36" s="21">
        <f t="shared" si="3"/>
        <v>833.33333333333337</v>
      </c>
      <c r="F36" s="15">
        <f t="shared" si="6"/>
        <v>0</v>
      </c>
      <c r="G36" s="18"/>
      <c r="H36" s="22">
        <v>0</v>
      </c>
      <c r="I36" s="22">
        <v>10000</v>
      </c>
      <c r="J36" s="15">
        <f t="shared" si="7"/>
        <v>0</v>
      </c>
    </row>
    <row r="37" spans="1:10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>
      <c r="A38" s="20" t="s">
        <v>33</v>
      </c>
      <c r="B38" s="22">
        <v>9737.06</v>
      </c>
      <c r="C38" s="22">
        <v>8944.4</v>
      </c>
      <c r="D38" s="18"/>
      <c r="E38" s="21">
        <f t="shared" ref="E38:E47" si="8">I38/12</f>
        <v>8425.25</v>
      </c>
      <c r="F38" s="15">
        <f t="shared" ref="F38:F47" si="9">IF(E38=0,"",ROUND((B38/E38),4))</f>
        <v>1.1556999999999999</v>
      </c>
      <c r="G38" s="18"/>
      <c r="H38" s="22">
        <v>62976.82</v>
      </c>
      <c r="I38" s="22">
        <v>101103</v>
      </c>
      <c r="J38" s="15">
        <f t="shared" ref="J38" si="10">IF(I38=0,"",ROUND((H38/I38),4))</f>
        <v>0.62290000000000001</v>
      </c>
    </row>
    <row r="39" spans="1:10" hidden="1">
      <c r="A39" s="30" t="s">
        <v>152</v>
      </c>
      <c r="B39" s="31">
        <v>0</v>
      </c>
      <c r="C39" s="31">
        <v>0</v>
      </c>
      <c r="D39" s="4"/>
      <c r="E39" s="21">
        <f t="shared" si="8"/>
        <v>0</v>
      </c>
      <c r="F39" s="5" t="str">
        <f t="shared" si="9"/>
        <v/>
      </c>
      <c r="G39" s="4"/>
      <c r="H39" s="31">
        <v>0</v>
      </c>
      <c r="J39" s="5">
        <f>IF(I42=0,"",ROUND((H39/I42),4))</f>
        <v>0</v>
      </c>
    </row>
    <row r="40" spans="1:10" hidden="1">
      <c r="A40" s="30" t="s">
        <v>37</v>
      </c>
      <c r="B40" s="31">
        <v>0</v>
      </c>
      <c r="C40" s="31">
        <v>0</v>
      </c>
      <c r="D40" s="4"/>
      <c r="E40" s="21">
        <f t="shared" si="8"/>
        <v>0</v>
      </c>
      <c r="F40" s="5" t="str">
        <f t="shared" si="9"/>
        <v/>
      </c>
      <c r="G40" s="4"/>
      <c r="H40" s="31">
        <v>0</v>
      </c>
      <c r="J40" s="5" t="e">
        <f>IF(#REF!=0,"",ROUND((H40/#REF!),4))</f>
        <v>#REF!</v>
      </c>
    </row>
    <row r="41" spans="1:10">
      <c r="A41" s="20" t="s">
        <v>34</v>
      </c>
      <c r="B41" s="22">
        <v>132.01</v>
      </c>
      <c r="C41" s="22">
        <v>34.020000000000003</v>
      </c>
      <c r="D41" s="18"/>
      <c r="E41" s="21">
        <f t="shared" si="8"/>
        <v>444.33333333333331</v>
      </c>
      <c r="F41" s="15">
        <f t="shared" si="9"/>
        <v>0.29709999999999998</v>
      </c>
      <c r="G41" s="18"/>
      <c r="H41" s="22">
        <v>2357.79</v>
      </c>
      <c r="I41" s="22">
        <v>5332</v>
      </c>
      <c r="J41" s="15">
        <f t="shared" ref="J41:J42" si="11">IF(I41=0,"",ROUND((H41/I41),4))</f>
        <v>0.44219999999999998</v>
      </c>
    </row>
    <row r="42" spans="1:10">
      <c r="A42" s="20" t="s">
        <v>35</v>
      </c>
      <c r="B42" s="22">
        <v>1840.4</v>
      </c>
      <c r="C42" s="22">
        <v>1835.79</v>
      </c>
      <c r="D42" s="18"/>
      <c r="E42" s="21">
        <f t="shared" si="8"/>
        <v>1928.75</v>
      </c>
      <c r="F42" s="15">
        <f t="shared" si="9"/>
        <v>0.95420000000000005</v>
      </c>
      <c r="G42" s="18"/>
      <c r="H42" s="22">
        <v>11488.17</v>
      </c>
      <c r="I42" s="22">
        <v>23145</v>
      </c>
      <c r="J42" s="15">
        <f t="shared" si="11"/>
        <v>0.49640000000000001</v>
      </c>
    </row>
    <row r="43" spans="1:10" hidden="1">
      <c r="A43" s="30" t="s">
        <v>36</v>
      </c>
      <c r="B43" s="31">
        <v>0</v>
      </c>
      <c r="C43" s="31">
        <v>0</v>
      </c>
      <c r="D43" s="4"/>
      <c r="E43" s="21">
        <f t="shared" si="8"/>
        <v>0</v>
      </c>
      <c r="F43" s="5" t="str">
        <f t="shared" si="9"/>
        <v/>
      </c>
      <c r="G43" s="4"/>
      <c r="H43" s="31">
        <v>0</v>
      </c>
      <c r="J43" s="5">
        <f>IF(I47=0,"",ROUND((H43/I47),4))</f>
        <v>0</v>
      </c>
    </row>
    <row r="44" spans="1:10" hidden="1">
      <c r="A44" s="30" t="s">
        <v>37</v>
      </c>
      <c r="B44" s="31">
        <v>0</v>
      </c>
      <c r="C44" s="31">
        <v>0</v>
      </c>
      <c r="D44" s="4"/>
      <c r="E44" s="21">
        <f t="shared" si="8"/>
        <v>0</v>
      </c>
      <c r="F44" s="5" t="str">
        <f t="shared" si="9"/>
        <v/>
      </c>
      <c r="G44" s="4"/>
      <c r="H44" s="31">
        <v>0</v>
      </c>
      <c r="J44" s="5" t="e">
        <f>IF(#REF!=0,"",ROUND((H44/#REF!),4))</f>
        <v>#REF!</v>
      </c>
    </row>
    <row r="45" spans="1:10">
      <c r="A45" s="20" t="s">
        <v>38</v>
      </c>
      <c r="B45" s="22">
        <v>28145.27</v>
      </c>
      <c r="C45" s="22">
        <v>27007.24</v>
      </c>
      <c r="D45" s="18"/>
      <c r="E45" s="21">
        <f t="shared" si="8"/>
        <v>26935.833333333332</v>
      </c>
      <c r="F45" s="15">
        <f t="shared" si="9"/>
        <v>1.0448999999999999</v>
      </c>
      <c r="G45" s="18"/>
      <c r="H45" s="22">
        <v>178375.12</v>
      </c>
      <c r="I45" s="22">
        <v>323230</v>
      </c>
      <c r="J45" s="15">
        <f t="shared" ref="J45" si="12">IF(I45=0,"",ROUND((H45/I45),4))</f>
        <v>0.55189999999999995</v>
      </c>
    </row>
    <row r="46" spans="1:10" hidden="1">
      <c r="A46" s="30" t="s">
        <v>37</v>
      </c>
      <c r="B46" s="31">
        <v>0</v>
      </c>
      <c r="C46" s="31">
        <v>0</v>
      </c>
      <c r="D46" s="4"/>
      <c r="E46" s="21">
        <f t="shared" si="8"/>
        <v>0</v>
      </c>
      <c r="F46" s="5" t="str">
        <f t="shared" si="9"/>
        <v/>
      </c>
      <c r="G46" s="4"/>
      <c r="H46" s="31">
        <v>0</v>
      </c>
      <c r="J46" s="5" t="e">
        <f>IF(#REF!=0,"",ROUND((H46/#REF!),4))</f>
        <v>#REF!</v>
      </c>
    </row>
    <row r="47" spans="1:10">
      <c r="A47" s="20" t="s">
        <v>39</v>
      </c>
      <c r="B47" s="22">
        <v>3428.79</v>
      </c>
      <c r="C47" s="22">
        <v>954.79</v>
      </c>
      <c r="D47" s="18"/>
      <c r="E47" s="21">
        <f t="shared" si="8"/>
        <v>1725.75</v>
      </c>
      <c r="F47" s="15">
        <f t="shared" si="9"/>
        <v>1.9867999999999999</v>
      </c>
      <c r="G47" s="18"/>
      <c r="H47" s="22">
        <v>9837.94</v>
      </c>
      <c r="I47" s="22">
        <v>20709</v>
      </c>
      <c r="J47" s="15">
        <f t="shared" ref="J47" si="13">IF(I47=0,"",ROUND((H47/I47),4))</f>
        <v>0.47510000000000002</v>
      </c>
    </row>
    <row r="48" spans="1:10">
      <c r="A48" s="18"/>
      <c r="B48" s="18"/>
      <c r="C48" s="18"/>
      <c r="D48" s="18"/>
      <c r="E48" s="18"/>
      <c r="F48" s="18"/>
      <c r="G48" s="18"/>
      <c r="H48" s="18"/>
      <c r="J48" s="18"/>
    </row>
    <row r="49" spans="1:10">
      <c r="A49" s="20" t="s">
        <v>40</v>
      </c>
      <c r="B49" s="22">
        <v>0</v>
      </c>
      <c r="C49" s="22">
        <v>0</v>
      </c>
      <c r="D49" s="18"/>
      <c r="E49" s="21">
        <f t="shared" ref="E49" si="14">I49/12</f>
        <v>0</v>
      </c>
      <c r="F49" s="15" t="str">
        <f t="shared" ref="F49:F69" si="15">IF(E49=0,"",ROUND((B49/E49),4))</f>
        <v/>
      </c>
      <c r="G49" s="18"/>
      <c r="H49" s="22">
        <v>0</v>
      </c>
      <c r="J49" s="15" t="str">
        <f>IF(I53=0,"",ROUND((H49/I53),4))</f>
        <v/>
      </c>
    </row>
    <row r="50" spans="1:10" s="11" customFormat="1">
      <c r="A50" s="10" t="s">
        <v>41</v>
      </c>
      <c r="B50" s="22">
        <v>0</v>
      </c>
      <c r="C50" s="22">
        <v>0</v>
      </c>
      <c r="D50" s="18"/>
      <c r="E50" s="22">
        <v>0</v>
      </c>
      <c r="F50" s="15" t="str">
        <f t="shared" si="15"/>
        <v/>
      </c>
      <c r="G50" s="18"/>
      <c r="H50" s="22">
        <v>0</v>
      </c>
      <c r="J50" s="15">
        <f>IF(I54=0,"",ROUND((H50/I54),4))</f>
        <v>0</v>
      </c>
    </row>
    <row r="51" spans="1:10" s="11" customFormat="1">
      <c r="A51" s="10" t="s">
        <v>42</v>
      </c>
      <c r="B51" s="22">
        <v>0</v>
      </c>
      <c r="C51" s="22">
        <v>0</v>
      </c>
      <c r="D51" s="18"/>
      <c r="E51" s="21">
        <f t="shared" ref="E51" si="16">I51/12</f>
        <v>166.66666666666666</v>
      </c>
      <c r="F51" s="15">
        <f t="shared" si="15"/>
        <v>0</v>
      </c>
      <c r="G51" s="18"/>
      <c r="H51" s="22">
        <v>0</v>
      </c>
      <c r="I51" s="22">
        <v>2000</v>
      </c>
      <c r="J51" s="15">
        <f t="shared" ref="J51:J52" si="17">IF(I51=0,"",ROUND((H51/I51),4))</f>
        <v>0</v>
      </c>
    </row>
    <row r="52" spans="1:10" s="11" customFormat="1">
      <c r="A52" s="10" t="s">
        <v>43</v>
      </c>
      <c r="B52" s="22">
        <v>0</v>
      </c>
      <c r="C52" s="22">
        <v>0</v>
      </c>
      <c r="D52" s="18"/>
      <c r="E52" s="22">
        <v>0</v>
      </c>
      <c r="F52" s="15" t="str">
        <f t="shared" si="15"/>
        <v/>
      </c>
      <c r="G52" s="18"/>
      <c r="H52" s="22">
        <v>9500</v>
      </c>
      <c r="I52" s="22">
        <v>0</v>
      </c>
      <c r="J52" s="15" t="str">
        <f t="shared" si="17"/>
        <v/>
      </c>
    </row>
    <row r="53" spans="1:10" s="11" customFormat="1">
      <c r="A53" s="10" t="s">
        <v>44</v>
      </c>
      <c r="B53" s="22">
        <v>0</v>
      </c>
      <c r="C53" s="22">
        <v>0</v>
      </c>
      <c r="D53" s="18"/>
      <c r="E53" s="21">
        <f t="shared" ref="E53:E69" si="18">I53/12</f>
        <v>0</v>
      </c>
      <c r="F53" s="15" t="str">
        <f t="shared" si="15"/>
        <v/>
      </c>
      <c r="G53" s="18"/>
      <c r="H53" s="22">
        <v>0</v>
      </c>
      <c r="I53" s="22">
        <v>0</v>
      </c>
      <c r="J53" s="15" t="str">
        <f t="shared" ref="J53:J56" si="19">IF(I53=0,"",ROUND((H53/I53),4))</f>
        <v/>
      </c>
    </row>
    <row r="54" spans="1:10" s="11" customFormat="1">
      <c r="A54" s="10" t="s">
        <v>45</v>
      </c>
      <c r="B54" s="22">
        <v>5000</v>
      </c>
      <c r="C54" s="22">
        <v>5000</v>
      </c>
      <c r="D54" s="18"/>
      <c r="E54" s="21">
        <f t="shared" si="18"/>
        <v>7390.25</v>
      </c>
      <c r="F54" s="15">
        <f t="shared" si="15"/>
        <v>0.67659999999999998</v>
      </c>
      <c r="G54" s="18"/>
      <c r="H54" s="22">
        <v>25000</v>
      </c>
      <c r="I54" s="22">
        <v>88683</v>
      </c>
      <c r="J54" s="15">
        <f t="shared" si="19"/>
        <v>0.28189999999999998</v>
      </c>
    </row>
    <row r="55" spans="1:10" s="11" customFormat="1">
      <c r="A55" s="10" t="s">
        <v>46</v>
      </c>
      <c r="B55" s="22">
        <v>500</v>
      </c>
      <c r="C55" s="22">
        <v>0</v>
      </c>
      <c r="D55" s="18"/>
      <c r="E55" s="21">
        <f t="shared" si="18"/>
        <v>666.66666666666663</v>
      </c>
      <c r="F55" s="15">
        <f t="shared" si="15"/>
        <v>0.75</v>
      </c>
      <c r="G55" s="18"/>
      <c r="H55" s="22">
        <v>4541.18</v>
      </c>
      <c r="I55" s="22">
        <v>8000</v>
      </c>
      <c r="J55" s="15">
        <f t="shared" si="19"/>
        <v>0.56759999999999999</v>
      </c>
    </row>
    <row r="56" spans="1:10" s="11" customFormat="1">
      <c r="A56" s="10" t="s">
        <v>47</v>
      </c>
      <c r="B56" s="22">
        <v>0</v>
      </c>
      <c r="C56" s="22">
        <v>0</v>
      </c>
      <c r="D56" s="18"/>
      <c r="E56" s="21">
        <f t="shared" si="18"/>
        <v>3333.3333333333335</v>
      </c>
      <c r="F56" s="15">
        <f t="shared" si="15"/>
        <v>0</v>
      </c>
      <c r="G56" s="18"/>
      <c r="H56" s="22">
        <v>0</v>
      </c>
      <c r="I56" s="22">
        <v>40000</v>
      </c>
      <c r="J56" s="15">
        <f t="shared" si="19"/>
        <v>0</v>
      </c>
    </row>
    <row r="57" spans="1:10" s="11" customFormat="1">
      <c r="A57" s="10" t="s">
        <v>48</v>
      </c>
      <c r="B57" s="22">
        <v>0</v>
      </c>
      <c r="C57" s="22">
        <v>0</v>
      </c>
      <c r="D57" s="18"/>
      <c r="E57" s="21">
        <f t="shared" si="18"/>
        <v>0</v>
      </c>
      <c r="F57" s="15" t="str">
        <f t="shared" si="15"/>
        <v/>
      </c>
      <c r="G57" s="18"/>
      <c r="H57" s="22">
        <v>787.5</v>
      </c>
      <c r="I57" s="22">
        <v>0</v>
      </c>
      <c r="J57" s="15" t="str">
        <f>IF(I61=0,"",ROUND((H57/I61),4))</f>
        <v/>
      </c>
    </row>
    <row r="58" spans="1:10" s="11" customFormat="1">
      <c r="A58" s="10" t="s">
        <v>49</v>
      </c>
      <c r="B58" s="22">
        <v>6300</v>
      </c>
      <c r="C58" s="22">
        <v>6124.75</v>
      </c>
      <c r="D58" s="18"/>
      <c r="E58" s="21">
        <f t="shared" si="18"/>
        <v>3458.5</v>
      </c>
      <c r="F58" s="15">
        <f t="shared" si="15"/>
        <v>1.8216000000000001</v>
      </c>
      <c r="G58" s="18"/>
      <c r="H58" s="22">
        <v>37983</v>
      </c>
      <c r="I58" s="22">
        <v>41502</v>
      </c>
      <c r="J58" s="15">
        <f t="shared" ref="J58:J59" si="20">IF(I58=0,"",ROUND((H58/I58),4))</f>
        <v>0.91520000000000001</v>
      </c>
    </row>
    <row r="59" spans="1:10" s="11" customFormat="1">
      <c r="A59" s="10" t="s">
        <v>50</v>
      </c>
      <c r="B59" s="22">
        <v>0</v>
      </c>
      <c r="C59" s="22">
        <v>0</v>
      </c>
      <c r="D59" s="18"/>
      <c r="E59" s="21">
        <f t="shared" si="18"/>
        <v>833.33333333333337</v>
      </c>
      <c r="F59" s="15">
        <f t="shared" si="15"/>
        <v>0</v>
      </c>
      <c r="G59" s="18"/>
      <c r="H59" s="22">
        <v>1302.07</v>
      </c>
      <c r="I59" s="22">
        <v>10000</v>
      </c>
      <c r="J59" s="15">
        <f t="shared" si="20"/>
        <v>0.13020000000000001</v>
      </c>
    </row>
    <row r="60" spans="1:10" s="11" customFormat="1" hidden="1">
      <c r="A60" s="10" t="s">
        <v>51</v>
      </c>
      <c r="B60" s="22">
        <v>0</v>
      </c>
      <c r="C60" s="22">
        <v>0</v>
      </c>
      <c r="D60" s="18"/>
      <c r="E60" s="21">
        <f t="shared" si="18"/>
        <v>0</v>
      </c>
      <c r="F60" s="15" t="str">
        <f t="shared" si="15"/>
        <v/>
      </c>
      <c r="G60" s="18"/>
      <c r="H60" s="22">
        <v>0</v>
      </c>
      <c r="I60" s="22">
        <v>0</v>
      </c>
      <c r="J60" s="15" t="str">
        <f>IF(I64=0,"",ROUND((H60/I64),4))</f>
        <v/>
      </c>
    </row>
    <row r="61" spans="1:10" s="11" customFormat="1" hidden="1">
      <c r="A61" s="10" t="s">
        <v>52</v>
      </c>
      <c r="B61" s="22">
        <v>0</v>
      </c>
      <c r="C61" s="22">
        <v>0</v>
      </c>
      <c r="D61" s="18"/>
      <c r="E61" s="21">
        <f t="shared" si="18"/>
        <v>0</v>
      </c>
      <c r="F61" s="15" t="str">
        <f t="shared" si="15"/>
        <v/>
      </c>
      <c r="G61" s="18"/>
      <c r="H61" s="22">
        <v>0</v>
      </c>
      <c r="I61" s="22">
        <v>0</v>
      </c>
      <c r="J61" s="15" t="str">
        <f>IF(I65=0,"",ROUND((H61/I65),4))</f>
        <v/>
      </c>
    </row>
    <row r="62" spans="1:10" s="11" customFormat="1">
      <c r="A62" s="10" t="s">
        <v>53</v>
      </c>
      <c r="B62" s="22">
        <v>9770</v>
      </c>
      <c r="C62" s="22">
        <v>0</v>
      </c>
      <c r="D62" s="18"/>
      <c r="E62" s="21">
        <f t="shared" si="18"/>
        <v>1333.3333333333333</v>
      </c>
      <c r="F62" s="15">
        <f t="shared" si="15"/>
        <v>7.3274999999999997</v>
      </c>
      <c r="G62" s="18"/>
      <c r="H62" s="22">
        <v>9770</v>
      </c>
      <c r="I62" s="22">
        <v>16000</v>
      </c>
      <c r="J62" s="15">
        <f t="shared" ref="J62:J66" si="21">IF(I62=0,"",ROUND((H62/I62),4))</f>
        <v>0.61060000000000003</v>
      </c>
    </row>
    <row r="63" spans="1:10" s="11" customFormat="1">
      <c r="A63" s="10" t="s">
        <v>54</v>
      </c>
      <c r="B63" s="22">
        <v>824.2</v>
      </c>
      <c r="C63" s="22">
        <v>365.7</v>
      </c>
      <c r="D63" s="18"/>
      <c r="E63" s="21">
        <f t="shared" si="18"/>
        <v>486.91666666666669</v>
      </c>
      <c r="F63" s="15">
        <f t="shared" si="15"/>
        <v>1.6927000000000001</v>
      </c>
      <c r="G63" s="18"/>
      <c r="H63" s="22">
        <v>3004.2</v>
      </c>
      <c r="I63" s="22">
        <v>5843</v>
      </c>
      <c r="J63" s="15">
        <f t="shared" si="21"/>
        <v>0.51419999999999999</v>
      </c>
    </row>
    <row r="64" spans="1:10" s="11" customFormat="1">
      <c r="A64" s="10" t="s">
        <v>55</v>
      </c>
      <c r="B64" s="22">
        <v>29.95</v>
      </c>
      <c r="C64" s="22">
        <v>29.95</v>
      </c>
      <c r="D64" s="18"/>
      <c r="E64" s="21">
        <f t="shared" si="18"/>
        <v>0</v>
      </c>
      <c r="F64" s="21">
        <v>0</v>
      </c>
      <c r="G64" s="18"/>
      <c r="H64" s="22">
        <v>209.65</v>
      </c>
      <c r="I64" s="22">
        <v>0</v>
      </c>
      <c r="J64" s="15" t="str">
        <f t="shared" si="21"/>
        <v/>
      </c>
    </row>
    <row r="65" spans="1:13" s="11" customFormat="1">
      <c r="A65" s="10" t="s">
        <v>56</v>
      </c>
      <c r="B65" s="22">
        <v>363.99</v>
      </c>
      <c r="C65" s="22">
        <v>182.04</v>
      </c>
      <c r="D65" s="18"/>
      <c r="E65" s="21">
        <f t="shared" si="18"/>
        <v>0</v>
      </c>
      <c r="F65" s="21">
        <v>0</v>
      </c>
      <c r="G65" s="18"/>
      <c r="H65" s="22">
        <v>1520.29</v>
      </c>
      <c r="I65" s="22">
        <v>0</v>
      </c>
      <c r="J65" s="15" t="str">
        <f t="shared" si="21"/>
        <v/>
      </c>
    </row>
    <row r="66" spans="1:13" s="11" customFormat="1">
      <c r="A66" s="10" t="s">
        <v>57</v>
      </c>
      <c r="B66" s="22">
        <v>750</v>
      </c>
      <c r="C66" s="22">
        <v>750</v>
      </c>
      <c r="D66" s="18"/>
      <c r="E66" s="21">
        <f t="shared" si="18"/>
        <v>687.5</v>
      </c>
      <c r="F66" s="15">
        <f t="shared" si="15"/>
        <v>1.0909</v>
      </c>
      <c r="G66" s="18"/>
      <c r="H66" s="22">
        <v>3750</v>
      </c>
      <c r="I66" s="22">
        <v>8250</v>
      </c>
      <c r="J66" s="15">
        <f t="shared" si="21"/>
        <v>0.45450000000000002</v>
      </c>
    </row>
    <row r="67" spans="1:13" s="11" customFormat="1">
      <c r="A67" s="10" t="s">
        <v>58</v>
      </c>
      <c r="B67" s="22">
        <v>0</v>
      </c>
      <c r="C67" s="22">
        <v>169.3</v>
      </c>
      <c r="D67" s="18"/>
      <c r="E67" s="21">
        <f t="shared" si="18"/>
        <v>0</v>
      </c>
      <c r="F67" s="15" t="str">
        <f t="shared" si="15"/>
        <v/>
      </c>
      <c r="G67" s="18"/>
      <c r="H67" s="22">
        <v>5636.7</v>
      </c>
      <c r="I67" s="22">
        <v>0</v>
      </c>
      <c r="J67" s="15" t="str">
        <f t="shared" ref="J67:J69" si="22">IF(I67=0,"",ROUND((H67/I67),4))</f>
        <v/>
      </c>
    </row>
    <row r="68" spans="1:13" s="11" customFormat="1">
      <c r="A68" s="10" t="s">
        <v>59</v>
      </c>
      <c r="B68" s="22">
        <v>0</v>
      </c>
      <c r="C68" s="22">
        <v>0</v>
      </c>
      <c r="D68" s="18"/>
      <c r="E68" s="21">
        <f t="shared" si="18"/>
        <v>19.416666666666668</v>
      </c>
      <c r="F68" s="15">
        <f t="shared" si="15"/>
        <v>0</v>
      </c>
      <c r="G68" s="18"/>
      <c r="H68" s="22">
        <v>0</v>
      </c>
      <c r="I68" s="22">
        <v>233</v>
      </c>
      <c r="J68" s="15">
        <f t="shared" si="22"/>
        <v>0</v>
      </c>
    </row>
    <row r="69" spans="1:13" s="11" customFormat="1">
      <c r="A69" s="10" t="s">
        <v>60</v>
      </c>
      <c r="B69" s="22">
        <v>0</v>
      </c>
      <c r="C69" s="22">
        <v>1055</v>
      </c>
      <c r="D69" s="18"/>
      <c r="E69" s="21">
        <f t="shared" si="18"/>
        <v>666.66666666666663</v>
      </c>
      <c r="F69" s="15">
        <f t="shared" si="15"/>
        <v>0</v>
      </c>
      <c r="G69" s="18"/>
      <c r="H69" s="22">
        <v>13130</v>
      </c>
      <c r="I69" s="22">
        <v>8000</v>
      </c>
      <c r="J69" s="15">
        <f t="shared" si="22"/>
        <v>1.6413</v>
      </c>
    </row>
    <row r="70" spans="1:13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3">
      <c r="A71" s="20" t="s">
        <v>61</v>
      </c>
      <c r="B71" s="22">
        <v>0</v>
      </c>
      <c r="C71" s="22">
        <v>0</v>
      </c>
      <c r="D71" s="18"/>
      <c r="E71" s="22">
        <v>0</v>
      </c>
      <c r="F71" s="15" t="str">
        <f t="shared" ref="F71:F78" si="23">IF(E71=0,"",ROUND((B71/E71),4))</f>
        <v/>
      </c>
      <c r="G71" s="18"/>
      <c r="H71" s="22">
        <v>0</v>
      </c>
      <c r="I71" s="22">
        <v>0</v>
      </c>
      <c r="J71" s="15" t="str">
        <f t="shared" ref="J71" si="24">IF(I71=0,"",ROUND((H71/I71),4))</f>
        <v/>
      </c>
      <c r="M71" s="37"/>
    </row>
    <row r="72" spans="1:13" s="11" customFormat="1">
      <c r="A72" s="10" t="s">
        <v>62</v>
      </c>
      <c r="B72" s="22">
        <v>0</v>
      </c>
      <c r="C72" s="22"/>
      <c r="D72" s="18"/>
      <c r="E72" s="21">
        <f t="shared" ref="E72:E78" si="25">I72/12</f>
        <v>0</v>
      </c>
      <c r="F72" s="15" t="str">
        <f t="shared" si="23"/>
        <v/>
      </c>
      <c r="G72" s="18"/>
      <c r="H72" s="22">
        <v>0</v>
      </c>
      <c r="I72" s="22">
        <v>0</v>
      </c>
      <c r="J72" s="15" t="str">
        <f t="shared" ref="J72:J78" si="26">IF(I72=0,"",ROUND((H72/I72),4))</f>
        <v/>
      </c>
    </row>
    <row r="73" spans="1:13" s="11" customFormat="1">
      <c r="A73" s="10" t="s">
        <v>63</v>
      </c>
      <c r="B73" s="22">
        <v>349.06</v>
      </c>
      <c r="C73" s="22">
        <v>343.9</v>
      </c>
      <c r="D73" s="18"/>
      <c r="E73" s="21">
        <f t="shared" si="25"/>
        <v>312.08333333333331</v>
      </c>
      <c r="F73" s="15">
        <f t="shared" si="23"/>
        <v>1.1185</v>
      </c>
      <c r="G73" s="18"/>
      <c r="H73" s="22">
        <v>2068.4</v>
      </c>
      <c r="I73" s="22">
        <v>3745</v>
      </c>
      <c r="J73" s="15">
        <f t="shared" si="26"/>
        <v>0.55230000000000001</v>
      </c>
    </row>
    <row r="74" spans="1:13" s="11" customFormat="1">
      <c r="A74" s="10" t="s">
        <v>64</v>
      </c>
      <c r="B74" s="22">
        <v>1581</v>
      </c>
      <c r="C74" s="22">
        <v>1776</v>
      </c>
      <c r="D74" s="18"/>
      <c r="E74" s="21">
        <f t="shared" si="25"/>
        <v>2414.3333333333335</v>
      </c>
      <c r="F74" s="15">
        <f t="shared" si="23"/>
        <v>0.65480000000000005</v>
      </c>
      <c r="G74" s="18"/>
      <c r="H74" s="22">
        <v>11601.9</v>
      </c>
      <c r="I74" s="22">
        <v>28972</v>
      </c>
      <c r="J74" s="15">
        <f t="shared" si="26"/>
        <v>0.40050000000000002</v>
      </c>
    </row>
    <row r="75" spans="1:13" s="11" customFormat="1">
      <c r="A75" s="10" t="s">
        <v>65</v>
      </c>
      <c r="B75" s="22">
        <v>7252</v>
      </c>
      <c r="C75" s="22">
        <v>7252</v>
      </c>
      <c r="D75" s="18"/>
      <c r="E75" s="21">
        <f t="shared" si="25"/>
        <v>5700.75</v>
      </c>
      <c r="F75" s="15">
        <f t="shared" si="23"/>
        <v>1.2721</v>
      </c>
      <c r="G75" s="18"/>
      <c r="H75" s="22">
        <v>50269.78</v>
      </c>
      <c r="I75" s="22">
        <v>68409</v>
      </c>
      <c r="J75" s="15">
        <f t="shared" si="26"/>
        <v>0.73480000000000001</v>
      </c>
    </row>
    <row r="76" spans="1:13" s="11" customFormat="1">
      <c r="A76" s="10" t="s">
        <v>66</v>
      </c>
      <c r="B76" s="22">
        <v>0</v>
      </c>
      <c r="C76" s="22">
        <v>267</v>
      </c>
      <c r="D76" s="18"/>
      <c r="E76" s="21">
        <f t="shared" si="25"/>
        <v>333.33333333333331</v>
      </c>
      <c r="F76" s="15">
        <f t="shared" si="23"/>
        <v>0</v>
      </c>
      <c r="G76" s="18"/>
      <c r="H76" s="22">
        <v>2775.38</v>
      </c>
      <c r="I76" s="22">
        <v>4000</v>
      </c>
      <c r="J76" s="15">
        <f t="shared" si="26"/>
        <v>0.69379999999999997</v>
      </c>
    </row>
    <row r="77" spans="1:13" s="11" customFormat="1">
      <c r="A77" s="10" t="s">
        <v>67</v>
      </c>
      <c r="B77" s="22">
        <v>291</v>
      </c>
      <c r="C77" s="22">
        <v>291</v>
      </c>
      <c r="D77" s="18"/>
      <c r="E77" s="21">
        <f t="shared" si="25"/>
        <v>429.5</v>
      </c>
      <c r="F77" s="15">
        <f t="shared" si="23"/>
        <v>0.67749999999999999</v>
      </c>
      <c r="G77" s="18"/>
      <c r="H77" s="22">
        <v>2037</v>
      </c>
      <c r="I77" s="22">
        <v>5154</v>
      </c>
      <c r="J77" s="15">
        <f t="shared" si="26"/>
        <v>0.3952</v>
      </c>
    </row>
    <row r="78" spans="1:13" s="11" customFormat="1">
      <c r="A78" s="10" t="s">
        <v>68</v>
      </c>
      <c r="B78" s="22">
        <v>0</v>
      </c>
      <c r="C78" s="22">
        <v>0</v>
      </c>
      <c r="D78" s="18"/>
      <c r="E78" s="21">
        <f t="shared" si="25"/>
        <v>0</v>
      </c>
      <c r="F78" s="15" t="str">
        <f t="shared" si="23"/>
        <v/>
      </c>
      <c r="G78" s="18"/>
      <c r="H78" s="22">
        <v>0</v>
      </c>
      <c r="I78" s="22">
        <v>0</v>
      </c>
      <c r="J78" s="15" t="str">
        <f t="shared" si="26"/>
        <v/>
      </c>
    </row>
    <row r="79" spans="1:13">
      <c r="A79" s="18"/>
      <c r="B79" s="18"/>
      <c r="C79" s="18"/>
      <c r="D79" s="18"/>
      <c r="E79" s="18"/>
      <c r="F79" s="18"/>
      <c r="G79" s="18"/>
      <c r="H79" s="18"/>
      <c r="J79" s="18"/>
    </row>
    <row r="80" spans="1:13">
      <c r="A80" s="20" t="s">
        <v>69</v>
      </c>
      <c r="B80" s="22">
        <v>0</v>
      </c>
      <c r="C80" s="22">
        <v>0</v>
      </c>
      <c r="D80" s="18"/>
      <c r="E80" s="22">
        <v>0</v>
      </c>
      <c r="F80" s="15" t="str">
        <f t="shared" ref="F80:F93" si="27">IF(E80=0,"",ROUND((B80/E80),4))</f>
        <v/>
      </c>
      <c r="G80" s="18"/>
      <c r="H80" s="22">
        <v>0</v>
      </c>
      <c r="J80" s="15">
        <f>IF(I84=0,"",ROUND((H80/I84),4))</f>
        <v>0</v>
      </c>
    </row>
    <row r="81" spans="1:10" s="11" customFormat="1">
      <c r="A81" s="10" t="s">
        <v>70</v>
      </c>
      <c r="B81" s="22">
        <v>2000</v>
      </c>
      <c r="C81" s="22">
        <v>1001</v>
      </c>
      <c r="D81" s="18"/>
      <c r="E81" s="21">
        <f t="shared" ref="E81:E93" si="28">I81/12</f>
        <v>0</v>
      </c>
      <c r="F81" s="15" t="str">
        <f t="shared" si="27"/>
        <v/>
      </c>
      <c r="G81" s="18"/>
      <c r="H81" s="22">
        <v>5984</v>
      </c>
      <c r="J81" s="15" t="str">
        <f t="shared" ref="J81:J93" si="29">IF(I81=0,"",ROUND((H81/I81),4))</f>
        <v/>
      </c>
    </row>
    <row r="82" spans="1:10" s="11" customFormat="1">
      <c r="A82" s="10" t="s">
        <v>71</v>
      </c>
      <c r="B82" s="22">
        <v>15390</v>
      </c>
      <c r="C82" s="22">
        <v>12825</v>
      </c>
      <c r="D82" s="18"/>
      <c r="E82" s="21">
        <f t="shared" si="28"/>
        <v>13157.5</v>
      </c>
      <c r="F82" s="15">
        <f t="shared" si="27"/>
        <v>1.1697</v>
      </c>
      <c r="G82" s="18"/>
      <c r="H82" s="22">
        <v>87210</v>
      </c>
      <c r="I82" s="22">
        <v>157890</v>
      </c>
      <c r="J82" s="15">
        <f t="shared" si="29"/>
        <v>0.55230000000000001</v>
      </c>
    </row>
    <row r="83" spans="1:10" s="11" customFormat="1">
      <c r="A83" s="10" t="s">
        <v>72</v>
      </c>
      <c r="B83" s="22">
        <v>540</v>
      </c>
      <c r="C83" s="22">
        <v>540</v>
      </c>
      <c r="D83" s="18"/>
      <c r="E83" s="21">
        <f t="shared" si="28"/>
        <v>503.58333333333331</v>
      </c>
      <c r="F83" s="15">
        <f t="shared" si="27"/>
        <v>1.0723</v>
      </c>
      <c r="G83" s="18"/>
      <c r="H83" s="22">
        <v>3630</v>
      </c>
      <c r="I83" s="22">
        <v>6043</v>
      </c>
      <c r="J83" s="15">
        <f t="shared" si="29"/>
        <v>0.60070000000000001</v>
      </c>
    </row>
    <row r="84" spans="1:10" s="11" customFormat="1">
      <c r="A84" s="10" t="s">
        <v>73</v>
      </c>
      <c r="B84" s="22">
        <v>2694</v>
      </c>
      <c r="C84" s="22">
        <v>2694</v>
      </c>
      <c r="D84" s="18"/>
      <c r="E84" s="21">
        <f t="shared" si="28"/>
        <v>270.83333333333331</v>
      </c>
      <c r="F84" s="15">
        <f t="shared" si="27"/>
        <v>9.9471000000000007</v>
      </c>
      <c r="G84" s="18"/>
      <c r="H84" s="22">
        <v>17438</v>
      </c>
      <c r="I84" s="22">
        <v>3250</v>
      </c>
      <c r="J84" s="15">
        <f t="shared" si="29"/>
        <v>5.3654999999999999</v>
      </c>
    </row>
    <row r="85" spans="1:10" s="11" customFormat="1">
      <c r="A85" s="10" t="s">
        <v>74</v>
      </c>
      <c r="B85" s="22">
        <v>1585.65</v>
      </c>
      <c r="C85" s="22">
        <v>1585.65</v>
      </c>
      <c r="D85" s="18"/>
      <c r="E85" s="21">
        <f t="shared" si="28"/>
        <v>1107.5833333333333</v>
      </c>
      <c r="F85" s="15">
        <f t="shared" si="27"/>
        <v>1.4316</v>
      </c>
      <c r="G85" s="18"/>
      <c r="H85" s="22">
        <v>11391.55</v>
      </c>
      <c r="I85" s="22">
        <v>13291</v>
      </c>
      <c r="J85" s="15">
        <f t="shared" si="29"/>
        <v>0.85709999999999997</v>
      </c>
    </row>
    <row r="86" spans="1:10" s="11" customFormat="1">
      <c r="A86" s="10" t="s">
        <v>75</v>
      </c>
      <c r="B86" s="22">
        <v>0</v>
      </c>
      <c r="C86" s="22">
        <v>0</v>
      </c>
      <c r="D86" s="18"/>
      <c r="E86" s="21">
        <f t="shared" si="28"/>
        <v>375</v>
      </c>
      <c r="F86" s="15">
        <f t="shared" si="27"/>
        <v>0</v>
      </c>
      <c r="G86" s="18"/>
      <c r="H86" s="22">
        <v>890.2</v>
      </c>
      <c r="I86" s="22">
        <v>4500</v>
      </c>
      <c r="J86" s="15">
        <f t="shared" si="29"/>
        <v>0.1978</v>
      </c>
    </row>
    <row r="87" spans="1:10" s="11" customFormat="1">
      <c r="A87" s="10" t="s">
        <v>76</v>
      </c>
      <c r="B87" s="22">
        <v>159.05000000000001</v>
      </c>
      <c r="C87" s="22">
        <v>475.69</v>
      </c>
      <c r="D87" s="18"/>
      <c r="E87" s="21">
        <f t="shared" si="28"/>
        <v>0</v>
      </c>
      <c r="F87" s="15" t="str">
        <f t="shared" si="27"/>
        <v/>
      </c>
      <c r="G87" s="18"/>
      <c r="H87" s="22">
        <v>2852.07</v>
      </c>
      <c r="I87" s="22">
        <v>0</v>
      </c>
      <c r="J87" s="15" t="str">
        <f t="shared" si="29"/>
        <v/>
      </c>
    </row>
    <row r="88" spans="1:10" s="11" customFormat="1">
      <c r="A88" s="10" t="s">
        <v>77</v>
      </c>
      <c r="B88" s="22">
        <v>0</v>
      </c>
      <c r="C88" s="22">
        <v>0</v>
      </c>
      <c r="D88" s="18"/>
      <c r="E88" s="21">
        <f t="shared" si="28"/>
        <v>0</v>
      </c>
      <c r="F88" s="15" t="str">
        <f t="shared" si="27"/>
        <v/>
      </c>
      <c r="G88" s="18"/>
      <c r="H88" s="22">
        <v>0</v>
      </c>
      <c r="I88" s="22">
        <v>0</v>
      </c>
      <c r="J88" s="15" t="str">
        <f t="shared" si="29"/>
        <v/>
      </c>
    </row>
    <row r="89" spans="1:10" s="11" customFormat="1">
      <c r="A89" s="10" t="s">
        <v>78</v>
      </c>
      <c r="B89" s="22">
        <v>13492.92</v>
      </c>
      <c r="C89" s="22">
        <v>11545.98</v>
      </c>
      <c r="D89" s="18"/>
      <c r="E89" s="21">
        <f t="shared" si="28"/>
        <v>11340.25</v>
      </c>
      <c r="F89" s="15">
        <f t="shared" si="27"/>
        <v>1.1898</v>
      </c>
      <c r="G89" s="18"/>
      <c r="H89" s="22">
        <v>84001.53</v>
      </c>
      <c r="I89" s="22">
        <v>136083</v>
      </c>
      <c r="J89" s="15">
        <f t="shared" si="29"/>
        <v>0.61729999999999996</v>
      </c>
    </row>
    <row r="90" spans="1:10" s="11" customFormat="1">
      <c r="A90" s="20" t="s">
        <v>79</v>
      </c>
      <c r="B90" s="22">
        <v>0</v>
      </c>
      <c r="C90" s="22">
        <v>0</v>
      </c>
      <c r="D90" s="18"/>
      <c r="E90" s="21">
        <f t="shared" si="28"/>
        <v>427.08333333333331</v>
      </c>
      <c r="F90" s="15">
        <f t="shared" si="27"/>
        <v>0</v>
      </c>
      <c r="G90" s="18"/>
      <c r="H90" s="22">
        <v>4150.21</v>
      </c>
      <c r="I90" s="22">
        <v>5125</v>
      </c>
      <c r="J90" s="15">
        <f t="shared" si="29"/>
        <v>0.80979999999999996</v>
      </c>
    </row>
    <row r="91" spans="1:10" s="11" customFormat="1">
      <c r="A91" s="10" t="s">
        <v>80</v>
      </c>
      <c r="B91" s="22">
        <v>0</v>
      </c>
      <c r="C91" s="22">
        <v>0</v>
      </c>
      <c r="D91" s="18"/>
      <c r="E91" s="21">
        <f t="shared" si="28"/>
        <v>1666.6666666666667</v>
      </c>
      <c r="F91" s="15">
        <f t="shared" si="27"/>
        <v>0</v>
      </c>
      <c r="G91" s="18"/>
      <c r="H91" s="22">
        <v>6802.56</v>
      </c>
      <c r="I91" s="22">
        <v>20000</v>
      </c>
      <c r="J91" s="15">
        <f t="shared" si="29"/>
        <v>0.34010000000000001</v>
      </c>
    </row>
    <row r="92" spans="1:10" s="11" customFormat="1">
      <c r="A92" s="10" t="s">
        <v>81</v>
      </c>
      <c r="B92" s="22">
        <v>0</v>
      </c>
      <c r="C92" s="22">
        <v>0</v>
      </c>
      <c r="D92" s="18"/>
      <c r="E92" s="21">
        <f t="shared" si="28"/>
        <v>0</v>
      </c>
      <c r="F92" s="15" t="str">
        <f t="shared" si="27"/>
        <v/>
      </c>
      <c r="G92" s="18"/>
      <c r="H92" s="22">
        <v>0</v>
      </c>
      <c r="I92" s="22">
        <v>0</v>
      </c>
      <c r="J92" s="15" t="str">
        <f t="shared" si="29"/>
        <v/>
      </c>
    </row>
    <row r="93" spans="1:10" s="11" customFormat="1">
      <c r="A93" s="10" t="s">
        <v>82</v>
      </c>
      <c r="B93" s="22">
        <v>0</v>
      </c>
      <c r="C93" s="22">
        <v>2776.31</v>
      </c>
      <c r="D93" s="18"/>
      <c r="E93" s="21">
        <f t="shared" si="28"/>
        <v>1081</v>
      </c>
      <c r="F93" s="15">
        <f t="shared" si="27"/>
        <v>0</v>
      </c>
      <c r="G93" s="18"/>
      <c r="H93" s="22">
        <v>5036.3100000000004</v>
      </c>
      <c r="I93" s="22">
        <v>12972</v>
      </c>
      <c r="J93" s="15">
        <f t="shared" si="29"/>
        <v>0.38819999999999999</v>
      </c>
    </row>
    <row r="94" spans="1:10">
      <c r="A94" s="18"/>
      <c r="B94" s="18"/>
      <c r="C94" s="18"/>
      <c r="D94" s="18"/>
      <c r="E94" s="18"/>
      <c r="F94" s="18"/>
      <c r="G94" s="18"/>
      <c r="H94" s="18"/>
      <c r="J94" s="18"/>
    </row>
    <row r="95" spans="1:10">
      <c r="A95" s="20" t="s">
        <v>83</v>
      </c>
      <c r="B95" s="22">
        <v>0</v>
      </c>
      <c r="C95" s="22">
        <v>0</v>
      </c>
      <c r="D95" s="18"/>
      <c r="E95" s="22">
        <v>0</v>
      </c>
      <c r="F95" s="15" t="str">
        <f t="shared" ref="F95:F112" si="30">IF(E95=0,"",ROUND((B95/E95),4))</f>
        <v/>
      </c>
      <c r="G95" s="18"/>
      <c r="H95" s="22">
        <v>0</v>
      </c>
      <c r="J95" s="15">
        <f>IF(I99=0,"",ROUND((H95/I99),4))</f>
        <v>0</v>
      </c>
    </row>
    <row r="96" spans="1:10" s="11" customFormat="1">
      <c r="A96" s="10" t="s">
        <v>84</v>
      </c>
      <c r="B96" s="22">
        <v>397.34</v>
      </c>
      <c r="C96" s="22">
        <v>-14.29</v>
      </c>
      <c r="D96" s="18"/>
      <c r="E96" s="21">
        <f t="shared" ref="E96:E110" si="31">I96/12</f>
        <v>583.33333333333337</v>
      </c>
      <c r="F96" s="15">
        <f t="shared" si="30"/>
        <v>0.68120000000000003</v>
      </c>
      <c r="G96" s="18"/>
      <c r="H96" s="22">
        <v>4820.3900000000003</v>
      </c>
      <c r="I96" s="22">
        <v>7000</v>
      </c>
      <c r="J96" s="15">
        <f t="shared" ref="J96:J111" si="32">IF(I96=0,"",ROUND((H96/I96),4))</f>
        <v>0.68859999999999999</v>
      </c>
    </row>
    <row r="97" spans="1:10" s="11" customFormat="1">
      <c r="A97" s="10" t="s">
        <v>85</v>
      </c>
      <c r="B97" s="22">
        <v>2150.0100000000002</v>
      </c>
      <c r="C97" s="22">
        <v>1032</v>
      </c>
      <c r="D97" s="18"/>
      <c r="E97" s="21">
        <f t="shared" si="31"/>
        <v>250</v>
      </c>
      <c r="F97" s="15">
        <f t="shared" si="30"/>
        <v>8.6</v>
      </c>
      <c r="G97" s="18"/>
      <c r="H97" s="22">
        <v>5940.56</v>
      </c>
      <c r="I97" s="22">
        <v>3000</v>
      </c>
      <c r="J97" s="15">
        <f t="shared" si="32"/>
        <v>1.9802</v>
      </c>
    </row>
    <row r="98" spans="1:10" s="11" customFormat="1">
      <c r="A98" s="10" t="s">
        <v>86</v>
      </c>
      <c r="B98" s="22">
        <v>0</v>
      </c>
      <c r="C98" s="22">
        <v>0</v>
      </c>
      <c r="D98" s="18"/>
      <c r="E98" s="21">
        <f t="shared" si="31"/>
        <v>0</v>
      </c>
      <c r="F98" s="15" t="str">
        <f t="shared" si="30"/>
        <v/>
      </c>
      <c r="G98" s="18"/>
      <c r="H98" s="22">
        <v>1809.12</v>
      </c>
      <c r="I98" s="22">
        <v>0</v>
      </c>
      <c r="J98" s="15" t="str">
        <f t="shared" si="32"/>
        <v/>
      </c>
    </row>
    <row r="99" spans="1:10" s="11" customFormat="1">
      <c r="A99" s="10" t="s">
        <v>87</v>
      </c>
      <c r="B99" s="22">
        <v>0</v>
      </c>
      <c r="C99" s="22">
        <v>0</v>
      </c>
      <c r="D99" s="18"/>
      <c r="E99" s="21">
        <f t="shared" si="31"/>
        <v>188.83333333333334</v>
      </c>
      <c r="F99" s="15">
        <f t="shared" si="30"/>
        <v>0</v>
      </c>
      <c r="G99" s="18"/>
      <c r="H99" s="22">
        <v>0</v>
      </c>
      <c r="I99" s="22">
        <v>2266</v>
      </c>
      <c r="J99" s="15">
        <f t="shared" si="32"/>
        <v>0</v>
      </c>
    </row>
    <row r="100" spans="1:10" s="11" customFormat="1">
      <c r="A100" s="10" t="s">
        <v>88</v>
      </c>
      <c r="B100" s="22">
        <v>-218.9</v>
      </c>
      <c r="C100" s="22">
        <v>4147.6499999999996</v>
      </c>
      <c r="D100" s="18"/>
      <c r="E100" s="21">
        <f t="shared" si="31"/>
        <v>3333.3333333333335</v>
      </c>
      <c r="F100" s="15">
        <f t="shared" si="30"/>
        <v>-6.5699999999999995E-2</v>
      </c>
      <c r="G100" s="18"/>
      <c r="H100" s="22">
        <v>50852.13</v>
      </c>
      <c r="I100" s="22">
        <v>40000</v>
      </c>
      <c r="J100" s="15">
        <f t="shared" si="32"/>
        <v>1.2713000000000001</v>
      </c>
    </row>
    <row r="101" spans="1:10" s="11" customFormat="1">
      <c r="A101" s="10" t="s">
        <v>89</v>
      </c>
      <c r="B101" s="22">
        <v>0</v>
      </c>
      <c r="C101" s="22">
        <v>0</v>
      </c>
      <c r="D101" s="18"/>
      <c r="E101" s="21">
        <f t="shared" si="31"/>
        <v>1030</v>
      </c>
      <c r="F101" s="15">
        <f t="shared" si="30"/>
        <v>0</v>
      </c>
      <c r="G101" s="18"/>
      <c r="H101" s="22">
        <v>1137.1300000000001</v>
      </c>
      <c r="I101" s="22">
        <v>12360</v>
      </c>
      <c r="J101" s="15">
        <f t="shared" si="32"/>
        <v>9.1999999999999998E-2</v>
      </c>
    </row>
    <row r="102" spans="1:10" s="11" customFormat="1">
      <c r="A102" s="10" t="s">
        <v>90</v>
      </c>
      <c r="B102" s="22">
        <v>0</v>
      </c>
      <c r="C102" s="22">
        <v>0</v>
      </c>
      <c r="D102" s="18"/>
      <c r="E102" s="21">
        <f t="shared" si="31"/>
        <v>0</v>
      </c>
      <c r="F102" s="15" t="str">
        <f t="shared" si="30"/>
        <v/>
      </c>
      <c r="G102" s="18"/>
      <c r="H102" s="22">
        <v>1721</v>
      </c>
      <c r="I102" s="22">
        <v>0</v>
      </c>
      <c r="J102" s="15" t="str">
        <f t="shared" si="32"/>
        <v/>
      </c>
    </row>
    <row r="103" spans="1:10" s="11" customFormat="1">
      <c r="A103" s="10" t="s">
        <v>91</v>
      </c>
      <c r="B103" s="22">
        <v>0</v>
      </c>
      <c r="C103" s="22">
        <v>0</v>
      </c>
      <c r="D103" s="18"/>
      <c r="E103" s="21">
        <f t="shared" si="31"/>
        <v>0</v>
      </c>
      <c r="F103" s="15" t="str">
        <f t="shared" si="30"/>
        <v/>
      </c>
      <c r="G103" s="18"/>
      <c r="H103" s="22">
        <v>729.74</v>
      </c>
      <c r="I103" s="22">
        <v>0</v>
      </c>
      <c r="J103" s="15" t="str">
        <f t="shared" si="32"/>
        <v/>
      </c>
    </row>
    <row r="104" spans="1:10" s="11" customFormat="1">
      <c r="A104" s="10" t="s">
        <v>92</v>
      </c>
      <c r="B104" s="22">
        <v>0</v>
      </c>
      <c r="C104" s="22">
        <v>0</v>
      </c>
      <c r="D104" s="18"/>
      <c r="E104" s="21">
        <f t="shared" si="31"/>
        <v>0</v>
      </c>
      <c r="F104" s="15" t="str">
        <f t="shared" si="30"/>
        <v/>
      </c>
      <c r="G104" s="18"/>
      <c r="H104" s="22">
        <v>65.209999999999994</v>
      </c>
      <c r="I104" s="22">
        <v>0</v>
      </c>
      <c r="J104" s="15" t="str">
        <f t="shared" si="32"/>
        <v/>
      </c>
    </row>
    <row r="105" spans="1:10" s="11" customFormat="1">
      <c r="A105" s="10" t="s">
        <v>93</v>
      </c>
      <c r="B105" s="22">
        <v>0</v>
      </c>
      <c r="C105" s="22">
        <v>0</v>
      </c>
      <c r="D105" s="18"/>
      <c r="E105" s="21">
        <f t="shared" si="31"/>
        <v>0</v>
      </c>
      <c r="F105" s="15" t="str">
        <f t="shared" si="30"/>
        <v/>
      </c>
      <c r="G105" s="18"/>
      <c r="H105" s="22">
        <v>0</v>
      </c>
      <c r="I105" s="22">
        <v>0</v>
      </c>
      <c r="J105" s="15" t="str">
        <f t="shared" si="32"/>
        <v/>
      </c>
    </row>
    <row r="106" spans="1:10" s="11" customFormat="1">
      <c r="A106" s="10" t="s">
        <v>94</v>
      </c>
      <c r="B106" s="22">
        <v>109.97</v>
      </c>
      <c r="C106" s="22">
        <v>96.14</v>
      </c>
      <c r="D106" s="18"/>
      <c r="E106" s="21">
        <f t="shared" si="31"/>
        <v>168.66666666666666</v>
      </c>
      <c r="F106" s="15">
        <f t="shared" si="30"/>
        <v>0.65200000000000002</v>
      </c>
      <c r="G106" s="18"/>
      <c r="H106" s="22">
        <v>323.99</v>
      </c>
      <c r="I106" s="22">
        <v>2024</v>
      </c>
      <c r="J106" s="15">
        <f t="shared" si="32"/>
        <v>0.16009999999999999</v>
      </c>
    </row>
    <row r="107" spans="1:10" s="11" customFormat="1">
      <c r="A107" s="10" t="s">
        <v>95</v>
      </c>
      <c r="B107" s="22">
        <v>14.3</v>
      </c>
      <c r="C107" s="22">
        <v>0</v>
      </c>
      <c r="D107" s="18"/>
      <c r="E107" s="21">
        <f t="shared" si="31"/>
        <v>833.33333333333337</v>
      </c>
      <c r="F107" s="15">
        <f t="shared" si="30"/>
        <v>1.72E-2</v>
      </c>
      <c r="G107" s="18"/>
      <c r="H107" s="22">
        <v>4419.8999999999996</v>
      </c>
      <c r="I107" s="22">
        <v>10000</v>
      </c>
      <c r="J107" s="15">
        <f t="shared" si="32"/>
        <v>0.442</v>
      </c>
    </row>
    <row r="108" spans="1:10" s="11" customFormat="1">
      <c r="A108" s="10" t="s">
        <v>96</v>
      </c>
      <c r="B108" s="22">
        <v>0</v>
      </c>
      <c r="C108" s="22">
        <v>64.48</v>
      </c>
      <c r="D108" s="18"/>
      <c r="E108" s="21">
        <f t="shared" si="31"/>
        <v>83.333333333333329</v>
      </c>
      <c r="F108" s="15">
        <f t="shared" si="30"/>
        <v>0</v>
      </c>
      <c r="G108" s="18"/>
      <c r="H108" s="22">
        <v>514.25</v>
      </c>
      <c r="I108" s="22">
        <v>1000</v>
      </c>
      <c r="J108" s="15">
        <f t="shared" si="32"/>
        <v>0.51429999999999998</v>
      </c>
    </row>
    <row r="109" spans="1:10" s="11" customFormat="1">
      <c r="A109" s="10" t="s">
        <v>97</v>
      </c>
      <c r="B109" s="22">
        <v>0</v>
      </c>
      <c r="C109" s="22">
        <v>0</v>
      </c>
      <c r="D109" s="18"/>
      <c r="E109" s="21">
        <f t="shared" si="31"/>
        <v>0</v>
      </c>
      <c r="F109" s="15" t="str">
        <f t="shared" si="30"/>
        <v/>
      </c>
      <c r="G109" s="18"/>
      <c r="H109" s="22">
        <v>4314.6099999999997</v>
      </c>
      <c r="I109" s="22">
        <v>0</v>
      </c>
      <c r="J109" s="15" t="str">
        <f t="shared" si="32"/>
        <v/>
      </c>
    </row>
    <row r="110" spans="1:10" s="11" customFormat="1">
      <c r="A110" s="10" t="s">
        <v>98</v>
      </c>
      <c r="B110" s="22">
        <v>3066.88</v>
      </c>
      <c r="C110" s="22">
        <v>2653.91</v>
      </c>
      <c r="D110" s="18"/>
      <c r="E110" s="21">
        <f t="shared" si="31"/>
        <v>3792.5</v>
      </c>
      <c r="F110" s="15">
        <f t="shared" si="30"/>
        <v>0.80869999999999997</v>
      </c>
      <c r="G110" s="18"/>
      <c r="H110" s="22">
        <v>26587.91</v>
      </c>
      <c r="I110" s="22">
        <v>45510</v>
      </c>
      <c r="J110" s="15">
        <f t="shared" si="32"/>
        <v>0.58420000000000005</v>
      </c>
    </row>
    <row r="111" spans="1:10" s="11" customFormat="1">
      <c r="A111" s="10" t="s">
        <v>99</v>
      </c>
      <c r="B111" s="22">
        <v>0</v>
      </c>
      <c r="C111" s="22">
        <v>163.12</v>
      </c>
      <c r="D111" s="18"/>
      <c r="E111" s="22">
        <v>0</v>
      </c>
      <c r="F111" s="15" t="str">
        <f t="shared" si="30"/>
        <v/>
      </c>
      <c r="G111" s="18"/>
      <c r="H111" s="22">
        <v>334.59</v>
      </c>
      <c r="I111" s="22">
        <v>0</v>
      </c>
      <c r="J111" s="15" t="str">
        <f t="shared" si="32"/>
        <v/>
      </c>
    </row>
    <row r="112" spans="1:10" s="11" customFormat="1" hidden="1">
      <c r="A112" s="10" t="s">
        <v>100</v>
      </c>
      <c r="B112" s="22">
        <v>0</v>
      </c>
      <c r="C112" s="22">
        <v>0</v>
      </c>
      <c r="D112" s="18"/>
      <c r="E112" s="22">
        <v>0</v>
      </c>
      <c r="F112" s="15" t="str">
        <f t="shared" si="30"/>
        <v/>
      </c>
      <c r="G112" s="18"/>
      <c r="H112" s="22">
        <v>0</v>
      </c>
      <c r="I112" s="22">
        <v>0</v>
      </c>
      <c r="J112" s="15" t="str">
        <f>IF(I116=0,"",ROUND((H112/I116),4))</f>
        <v/>
      </c>
    </row>
    <row r="113" spans="1:10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>
      <c r="A114" s="20" t="s">
        <v>101</v>
      </c>
      <c r="B114" s="22">
        <v>0</v>
      </c>
      <c r="C114" s="22">
        <v>0</v>
      </c>
      <c r="D114" s="18"/>
      <c r="E114" s="22">
        <v>0</v>
      </c>
      <c r="F114" s="15" t="str">
        <f>IF(E114=0,"",ROUND((B114/E114),4))</f>
        <v/>
      </c>
      <c r="G114" s="18"/>
      <c r="H114" s="22">
        <v>0</v>
      </c>
      <c r="I114" s="22">
        <v>0</v>
      </c>
      <c r="J114" s="15" t="str">
        <f>IF(I118=0,"",ROUND((H114/I118),4))</f>
        <v/>
      </c>
    </row>
    <row r="115" spans="1:10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>
      <c r="A116" s="20" t="s">
        <v>102</v>
      </c>
      <c r="B116" s="22">
        <v>0</v>
      </c>
      <c r="C116" s="22">
        <v>0</v>
      </c>
      <c r="D116" s="18"/>
      <c r="E116" s="22">
        <v>0</v>
      </c>
      <c r="F116" s="15" t="str">
        <f>IF(E116=0,"",ROUND((B116/E116),4))</f>
        <v/>
      </c>
      <c r="G116" s="18"/>
      <c r="H116" s="22">
        <v>0</v>
      </c>
      <c r="I116" s="22">
        <v>0</v>
      </c>
      <c r="J116" s="15" t="str">
        <f>IF(I120=0,"",ROUND((H116/I120),4))</f>
        <v/>
      </c>
    </row>
    <row r="117" spans="1:10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>
      <c r="A118" s="20" t="s">
        <v>103</v>
      </c>
      <c r="B118" s="22">
        <v>0</v>
      </c>
      <c r="C118" s="22">
        <v>0</v>
      </c>
      <c r="D118" s="18"/>
      <c r="E118" s="22">
        <v>0</v>
      </c>
      <c r="F118" s="15" t="str">
        <f>IF(E118=0,"",ROUND((B118/E118),4))</f>
        <v/>
      </c>
      <c r="G118" s="18"/>
      <c r="H118" s="22">
        <v>0</v>
      </c>
      <c r="I118" s="22">
        <v>0</v>
      </c>
      <c r="J118" s="15" t="str">
        <f>IF(I124=0,"",ROUND((H118/I124),4))</f>
        <v/>
      </c>
    </row>
    <row r="119" spans="1:10" s="11" customFormat="1">
      <c r="A119" s="10" t="s">
        <v>104</v>
      </c>
      <c r="B119" s="22">
        <v>3933</v>
      </c>
      <c r="C119" s="22">
        <v>3934</v>
      </c>
      <c r="D119" s="18"/>
      <c r="E119" s="21">
        <f t="shared" ref="E119" si="33">I119/12</f>
        <v>3888.4166666666665</v>
      </c>
      <c r="F119" s="15">
        <f>IF(E119=0,"",ROUND((B119/E119),4))</f>
        <v>1.0115000000000001</v>
      </c>
      <c r="G119" s="18"/>
      <c r="H119" s="22">
        <v>26515</v>
      </c>
      <c r="I119" s="22">
        <v>46661</v>
      </c>
      <c r="J119" s="15">
        <f t="shared" ref="J119" si="34">IF(I119=0,"",ROUND((H119/I119),4))</f>
        <v>0.56820000000000004</v>
      </c>
    </row>
    <row r="120" spans="1:10" s="11" customFormat="1">
      <c r="A120" s="10" t="s">
        <v>105</v>
      </c>
      <c r="B120" s="22">
        <v>0</v>
      </c>
      <c r="C120" s="22">
        <v>0</v>
      </c>
      <c r="D120" s="18"/>
      <c r="E120" s="22">
        <v>0</v>
      </c>
      <c r="F120" s="15" t="str">
        <f>IF(E120=0,"",ROUND((B120/E120),4))</f>
        <v/>
      </c>
      <c r="G120" s="18"/>
      <c r="H120" s="22">
        <v>0</v>
      </c>
      <c r="I120" s="22">
        <v>0</v>
      </c>
      <c r="J120" s="15" t="str">
        <f>IF(I126=0,"",ROUND((H120/I126),4))</f>
        <v/>
      </c>
    </row>
    <row r="121" spans="1:10" s="11" customFormat="1">
      <c r="A121" s="10" t="s">
        <v>154</v>
      </c>
      <c r="B121" s="22">
        <v>0</v>
      </c>
      <c r="C121" s="22">
        <v>3262</v>
      </c>
      <c r="D121" s="18"/>
      <c r="E121" s="22"/>
      <c r="F121" s="15"/>
      <c r="G121" s="18"/>
      <c r="H121" s="22">
        <v>3262</v>
      </c>
      <c r="I121" s="22"/>
      <c r="J121" s="15"/>
    </row>
    <row r="122" spans="1:10" s="11" customFormat="1" ht="18">
      <c r="A122" s="20" t="s">
        <v>106</v>
      </c>
      <c r="B122" s="23">
        <v>1135</v>
      </c>
      <c r="C122" s="23">
        <v>0</v>
      </c>
      <c r="D122" s="18"/>
      <c r="E122" s="21">
        <f t="shared" ref="E122" si="35">I122/12</f>
        <v>2108.75</v>
      </c>
      <c r="F122" s="7">
        <f>IF(E122=0,"",ROUND((B122/E122),4))</f>
        <v>0.53820000000000001</v>
      </c>
      <c r="G122" s="18"/>
      <c r="H122" s="23">
        <v>24910</v>
      </c>
      <c r="I122" s="23">
        <v>25305</v>
      </c>
      <c r="J122" s="15">
        <f t="shared" ref="J122" si="36">IF(I122=0,"",ROUND((H122/I122),4))</f>
        <v>0.98440000000000005</v>
      </c>
    </row>
    <row r="123" spans="1:10" s="11" customFormat="1" ht="18">
      <c r="A123" s="20"/>
      <c r="B123" s="23"/>
      <c r="C123" s="23"/>
      <c r="D123" s="18"/>
      <c r="E123" s="21"/>
      <c r="F123" s="7"/>
      <c r="G123" s="18"/>
      <c r="H123" s="23"/>
      <c r="I123" s="23"/>
      <c r="J123" s="15"/>
    </row>
    <row r="124" spans="1:10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ht="18">
      <c r="A125" s="24" t="s">
        <v>107</v>
      </c>
      <c r="B125" s="29">
        <f>SUM(B25:B122)</f>
        <v>256992.96000000002</v>
      </c>
      <c r="C125" s="29">
        <f>SUM(C25:C122)</f>
        <v>244918.28</v>
      </c>
      <c r="D125" s="18"/>
      <c r="E125" s="29">
        <f>ROUND(SUM(E118:E122,E116,E114,E95:E112,E80:E93,E71:E78,E49:E69,E38:E47,E25:E36),2)</f>
        <v>247869.75</v>
      </c>
      <c r="F125" s="8">
        <f>IF(E125=0,"",ROUND((B125/E125),4))</f>
        <v>1.0367999999999999</v>
      </c>
      <c r="G125" s="18"/>
      <c r="H125" s="29">
        <f>ROUND(SUM(H118:H122,H116,H114,H95:H112,H80:H93,H71:H78,H49:H69,H38:H47,H25:H36),2)</f>
        <v>1669595.19</v>
      </c>
      <c r="I125" s="29">
        <f>ROUND(SUM(I118:I122,I116,I114,I97:I112,I77:I93,I71:I75,I47:I69,I38:I47,I25:I36),2)</f>
        <v>2984146</v>
      </c>
      <c r="J125" s="15">
        <f t="shared" ref="J125" si="37">IF(I125=0,"",ROUND((H125/I125),4))</f>
        <v>0.5595</v>
      </c>
    </row>
    <row r="126" spans="1:10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>
      <c r="A127" s="24" t="s">
        <v>108</v>
      </c>
      <c r="B127" s="25">
        <f>ROUND((B22-B125),2)</f>
        <v>-113.6</v>
      </c>
      <c r="C127" s="25">
        <f>ROUND((C22-C125),2)</f>
        <v>13246.82</v>
      </c>
      <c r="D127" s="18"/>
      <c r="E127" s="25">
        <f>ROUND((E22-E125),2)</f>
        <v>5960.25</v>
      </c>
      <c r="F127" s="9">
        <f>IF(E127=0,"",ROUND((B127/E127),4))</f>
        <v>-1.9099999999999999E-2</v>
      </c>
      <c r="G127" s="18"/>
      <c r="H127" s="25">
        <f>ROUND((H22-H125),2)</f>
        <v>102878.42</v>
      </c>
      <c r="I127" s="25">
        <f>ROUND((I21-I125),2)</f>
        <v>61814</v>
      </c>
      <c r="J127" s="15"/>
    </row>
    <row r="128" spans="1:10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>
      <c r="A129" s="19" t="s">
        <v>109</v>
      </c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>
      <c r="A130" s="20" t="s">
        <v>110</v>
      </c>
      <c r="B130" s="22">
        <v>3765.44</v>
      </c>
      <c r="C130" s="22">
        <v>1922</v>
      </c>
      <c r="D130" s="18"/>
      <c r="E130" s="22">
        <v>0</v>
      </c>
      <c r="F130" s="15" t="str">
        <f>IF(E130=0,"",ROUND((B130/E130),4))</f>
        <v/>
      </c>
      <c r="G130" s="18"/>
      <c r="H130" s="22">
        <v>30725.84</v>
      </c>
      <c r="I130" s="22">
        <v>0</v>
      </c>
      <c r="J130" s="15" t="str">
        <f>IF(I134=0,"",ROUND((H130/I134),4))</f>
        <v/>
      </c>
    </row>
    <row r="131" spans="1:10" ht="18">
      <c r="A131" s="20" t="s">
        <v>109</v>
      </c>
      <c r="B131" s="23">
        <v>0</v>
      </c>
      <c r="C131" s="23">
        <v>0</v>
      </c>
      <c r="D131" s="18"/>
      <c r="E131" s="23">
        <v>0</v>
      </c>
      <c r="F131" s="7" t="str">
        <f>IF(E131=0,"",ROUND((B131/E131),4))</f>
        <v/>
      </c>
      <c r="G131" s="18"/>
      <c r="H131" s="23">
        <v>0</v>
      </c>
      <c r="I131" s="23">
        <v>0</v>
      </c>
      <c r="J131" s="7" t="str">
        <f>IF(I135=0,"",ROUND((H131/I135),4))</f>
        <v/>
      </c>
    </row>
    <row r="132" spans="1:10">
      <c r="A132" s="24" t="s">
        <v>111</v>
      </c>
      <c r="B132" s="25">
        <f>ROUND(SUM(B130:B131),2)</f>
        <v>3765.44</v>
      </c>
      <c r="C132" s="25">
        <f>ROUND(SUM(C130:C131),2)</f>
        <v>1922</v>
      </c>
      <c r="D132" s="18"/>
      <c r="E132" s="25">
        <f>ROUND(SUM(E130:E131),2)</f>
        <v>0</v>
      </c>
      <c r="F132" s="9" t="str">
        <f>IF(E132=0,"",ROUND((B132/E132),4))</f>
        <v/>
      </c>
      <c r="G132" s="18"/>
      <c r="H132" s="25">
        <f>ROUND(SUM(H130:H131),2)</f>
        <v>30725.84</v>
      </c>
      <c r="I132" s="25">
        <f>ROUND(SUM(I130:I131),2)</f>
        <v>0</v>
      </c>
      <c r="J132" s="9" t="str">
        <f>IF(I136=0,"",ROUND((H132/I136),4))</f>
        <v/>
      </c>
    </row>
    <row r="133" spans="1:10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>
      <c r="A134" s="19" t="s">
        <v>112</v>
      </c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>
      <c r="A135" s="20" t="s">
        <v>113</v>
      </c>
      <c r="B135" s="22">
        <v>1190.8800000000001</v>
      </c>
      <c r="C135" s="22">
        <v>2253.86</v>
      </c>
      <c r="D135" s="18"/>
      <c r="E135" s="22">
        <v>0</v>
      </c>
      <c r="F135" s="15" t="str">
        <f>IF(E135=0,"",ROUND((B135/E135),4))</f>
        <v/>
      </c>
      <c r="G135" s="18"/>
      <c r="H135" s="22">
        <v>30154.82</v>
      </c>
      <c r="I135" s="22">
        <v>0</v>
      </c>
      <c r="J135" s="15"/>
    </row>
    <row r="136" spans="1:10" ht="18">
      <c r="A136" s="20" t="s">
        <v>114</v>
      </c>
      <c r="B136" s="23">
        <v>0</v>
      </c>
      <c r="C136" s="23">
        <v>0</v>
      </c>
      <c r="D136" s="18"/>
      <c r="E136" s="23">
        <v>0</v>
      </c>
      <c r="F136" s="7" t="str">
        <f>IF(E136=0,"",ROUND((B136/E136),4))</f>
        <v/>
      </c>
      <c r="G136" s="18"/>
      <c r="H136" s="23">
        <v>0</v>
      </c>
      <c r="I136" s="23">
        <v>0</v>
      </c>
      <c r="J136" s="7" t="str">
        <f>IF(I140=0,"",ROUND((H136/I140),4))</f>
        <v/>
      </c>
    </row>
    <row r="137" spans="1:10" ht="18">
      <c r="A137" s="24" t="s">
        <v>115</v>
      </c>
      <c r="B137" s="29">
        <f>ROUND(SUM(B135:B136),2)</f>
        <v>1190.8800000000001</v>
      </c>
      <c r="C137" s="29">
        <f>ROUND(SUM(C135:C136),2)</f>
        <v>2253.86</v>
      </c>
      <c r="D137" s="18"/>
      <c r="E137" s="29">
        <f>ROUND(SUM(E135:E136),2)</f>
        <v>0</v>
      </c>
      <c r="F137" s="8" t="str">
        <f>IF(E137=0,"",ROUND((B137/E137),4))</f>
        <v/>
      </c>
      <c r="G137" s="18"/>
      <c r="H137" s="29">
        <f>ROUND(SUM(H135:H136),2)</f>
        <v>30154.82</v>
      </c>
      <c r="I137" s="29">
        <f>ROUND(SUM(I135:I136),2)</f>
        <v>0</v>
      </c>
      <c r="J137" s="8" t="str">
        <f>IF(I141=0,"",ROUND((H137/I141),4))</f>
        <v/>
      </c>
    </row>
    <row r="138" spans="1:10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>
      <c r="A139" s="24" t="s">
        <v>116</v>
      </c>
      <c r="B139" s="25">
        <f>ROUND((B127+B132-B137),2)</f>
        <v>2460.96</v>
      </c>
      <c r="C139" s="25">
        <f>ROUND((C127+C132-C137),2)</f>
        <v>12914.96</v>
      </c>
      <c r="D139" s="18"/>
      <c r="E139" s="25">
        <f>ROUND((E127+E132-E137),2)</f>
        <v>5960.25</v>
      </c>
      <c r="F139" s="9">
        <f>IF(E139=0,"",ROUND((B139/E139),4))</f>
        <v>0.41289999999999999</v>
      </c>
      <c r="G139" s="18"/>
      <c r="H139" s="25">
        <f>ROUND((H127+H132-H137),2)</f>
        <v>103449.44</v>
      </c>
      <c r="I139" s="25">
        <f>ROUND((I127+I132-I137),2)</f>
        <v>61814</v>
      </c>
      <c r="J139" s="15">
        <f t="shared" ref="J139" si="38">IF(I139=0,"",ROUND((H139/I139),4))</f>
        <v>1.6736</v>
      </c>
    </row>
    <row r="140" spans="1:10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8">
      <c r="A141" s="26" t="s">
        <v>117</v>
      </c>
      <c r="B141" s="17"/>
      <c r="C141" s="17"/>
      <c r="D141" s="18"/>
      <c r="E141" s="17"/>
      <c r="F141" s="12" t="str">
        <f>IF(E141=0,"",ROUND((B141/E141),4))</f>
        <v/>
      </c>
      <c r="G141" s="18"/>
      <c r="H141" s="17"/>
      <c r="I141" s="17"/>
      <c r="J141" s="12" t="str">
        <f>IF(I145=0,"",ROUND((H141/I145),4))</f>
        <v/>
      </c>
    </row>
    <row r="142" spans="1:10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>
      <c r="A143" s="24" t="s">
        <v>118</v>
      </c>
      <c r="B143" s="25">
        <f>ROUND((B139-B141),2)</f>
        <v>2460.96</v>
      </c>
      <c r="C143" s="25">
        <f>ROUND((C139-C141),2)</f>
        <v>12914.96</v>
      </c>
      <c r="D143" s="18"/>
      <c r="E143" s="25">
        <f>ROUND((E139-E141),2)</f>
        <v>5960.25</v>
      </c>
      <c r="F143" s="9">
        <f>IF(E143=0,"",ROUND((B143/E143),4))</f>
        <v>0.41289999999999999</v>
      </c>
      <c r="G143" s="18"/>
      <c r="H143" s="25">
        <f>ROUND((H139-H141),2)</f>
        <v>103449.44</v>
      </c>
      <c r="I143" s="25">
        <f>ROUND((I139-I141),2)</f>
        <v>61814</v>
      </c>
      <c r="J143" s="15">
        <f t="shared" ref="J143" si="39">IF(I143=0,"",ROUND((H143/I143),4))</f>
        <v>1.6736</v>
      </c>
    </row>
  </sheetData>
  <phoneticPr fontId="39" type="noConversion"/>
  <pageMargins left="0.7" right="0.7" top="0.75" bottom="0.75" header="0.3" footer="0.3"/>
  <pageSetup paperSize="5" scale="83" fitToHeight="4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C42"/>
  <sheetViews>
    <sheetView topLeftCell="A18" workbookViewId="0">
      <selection activeCell="B38" sqref="B38"/>
    </sheetView>
  </sheetViews>
  <sheetFormatPr baseColWidth="10" defaultColWidth="8.83203125" defaultRowHeight="15" x14ac:dyDescent="0"/>
  <cols>
    <col min="1" max="1" width="56" style="3" customWidth="1"/>
    <col min="2" max="3" width="13.83203125" style="3" customWidth="1"/>
    <col min="4" max="5" width="13.5" style="3" customWidth="1"/>
    <col min="6" max="6" width="10.1640625" style="3" customWidth="1"/>
    <col min="7" max="256" width="8.83203125" style="3"/>
    <col min="257" max="257" width="56" style="3" customWidth="1"/>
    <col min="258" max="259" width="13.83203125" style="3" customWidth="1"/>
    <col min="260" max="261" width="13.5" style="3" customWidth="1"/>
    <col min="262" max="262" width="10.1640625" style="3" customWidth="1"/>
    <col min="263" max="512" width="8.83203125" style="3"/>
    <col min="513" max="513" width="56" style="3" customWidth="1"/>
    <col min="514" max="515" width="13.83203125" style="3" customWidth="1"/>
    <col min="516" max="517" width="13.5" style="3" customWidth="1"/>
    <col min="518" max="518" width="10.1640625" style="3" customWidth="1"/>
    <col min="519" max="768" width="8.83203125" style="3"/>
    <col min="769" max="769" width="56" style="3" customWidth="1"/>
    <col min="770" max="771" width="13.83203125" style="3" customWidth="1"/>
    <col min="772" max="773" width="13.5" style="3" customWidth="1"/>
    <col min="774" max="774" width="10.1640625" style="3" customWidth="1"/>
    <col min="775" max="1024" width="8.83203125" style="3"/>
    <col min="1025" max="1025" width="56" style="3" customWidth="1"/>
    <col min="1026" max="1027" width="13.83203125" style="3" customWidth="1"/>
    <col min="1028" max="1029" width="13.5" style="3" customWidth="1"/>
    <col min="1030" max="1030" width="10.1640625" style="3" customWidth="1"/>
    <col min="1031" max="1280" width="8.83203125" style="3"/>
    <col min="1281" max="1281" width="56" style="3" customWidth="1"/>
    <col min="1282" max="1283" width="13.83203125" style="3" customWidth="1"/>
    <col min="1284" max="1285" width="13.5" style="3" customWidth="1"/>
    <col min="1286" max="1286" width="10.1640625" style="3" customWidth="1"/>
    <col min="1287" max="1536" width="8.83203125" style="3"/>
    <col min="1537" max="1537" width="56" style="3" customWidth="1"/>
    <col min="1538" max="1539" width="13.83203125" style="3" customWidth="1"/>
    <col min="1540" max="1541" width="13.5" style="3" customWidth="1"/>
    <col min="1542" max="1542" width="10.1640625" style="3" customWidth="1"/>
    <col min="1543" max="1792" width="8.83203125" style="3"/>
    <col min="1793" max="1793" width="56" style="3" customWidth="1"/>
    <col min="1794" max="1795" width="13.83203125" style="3" customWidth="1"/>
    <col min="1796" max="1797" width="13.5" style="3" customWidth="1"/>
    <col min="1798" max="1798" width="10.1640625" style="3" customWidth="1"/>
    <col min="1799" max="2048" width="8.83203125" style="3"/>
    <col min="2049" max="2049" width="56" style="3" customWidth="1"/>
    <col min="2050" max="2051" width="13.83203125" style="3" customWidth="1"/>
    <col min="2052" max="2053" width="13.5" style="3" customWidth="1"/>
    <col min="2054" max="2054" width="10.1640625" style="3" customWidth="1"/>
    <col min="2055" max="2304" width="8.83203125" style="3"/>
    <col min="2305" max="2305" width="56" style="3" customWidth="1"/>
    <col min="2306" max="2307" width="13.83203125" style="3" customWidth="1"/>
    <col min="2308" max="2309" width="13.5" style="3" customWidth="1"/>
    <col min="2310" max="2310" width="10.1640625" style="3" customWidth="1"/>
    <col min="2311" max="2560" width="8.83203125" style="3"/>
    <col min="2561" max="2561" width="56" style="3" customWidth="1"/>
    <col min="2562" max="2563" width="13.83203125" style="3" customWidth="1"/>
    <col min="2564" max="2565" width="13.5" style="3" customWidth="1"/>
    <col min="2566" max="2566" width="10.1640625" style="3" customWidth="1"/>
    <col min="2567" max="2816" width="8.83203125" style="3"/>
    <col min="2817" max="2817" width="56" style="3" customWidth="1"/>
    <col min="2818" max="2819" width="13.83203125" style="3" customWidth="1"/>
    <col min="2820" max="2821" width="13.5" style="3" customWidth="1"/>
    <col min="2822" max="2822" width="10.1640625" style="3" customWidth="1"/>
    <col min="2823" max="3072" width="8.83203125" style="3"/>
    <col min="3073" max="3073" width="56" style="3" customWidth="1"/>
    <col min="3074" max="3075" width="13.83203125" style="3" customWidth="1"/>
    <col min="3076" max="3077" width="13.5" style="3" customWidth="1"/>
    <col min="3078" max="3078" width="10.1640625" style="3" customWidth="1"/>
    <col min="3079" max="3328" width="8.83203125" style="3"/>
    <col min="3329" max="3329" width="56" style="3" customWidth="1"/>
    <col min="3330" max="3331" width="13.83203125" style="3" customWidth="1"/>
    <col min="3332" max="3333" width="13.5" style="3" customWidth="1"/>
    <col min="3334" max="3334" width="10.1640625" style="3" customWidth="1"/>
    <col min="3335" max="3584" width="8.83203125" style="3"/>
    <col min="3585" max="3585" width="56" style="3" customWidth="1"/>
    <col min="3586" max="3587" width="13.83203125" style="3" customWidth="1"/>
    <col min="3588" max="3589" width="13.5" style="3" customWidth="1"/>
    <col min="3590" max="3590" width="10.1640625" style="3" customWidth="1"/>
    <col min="3591" max="3840" width="8.83203125" style="3"/>
    <col min="3841" max="3841" width="56" style="3" customWidth="1"/>
    <col min="3842" max="3843" width="13.83203125" style="3" customWidth="1"/>
    <col min="3844" max="3845" width="13.5" style="3" customWidth="1"/>
    <col min="3846" max="3846" width="10.1640625" style="3" customWidth="1"/>
    <col min="3847" max="4096" width="8.83203125" style="3"/>
    <col min="4097" max="4097" width="56" style="3" customWidth="1"/>
    <col min="4098" max="4099" width="13.83203125" style="3" customWidth="1"/>
    <col min="4100" max="4101" width="13.5" style="3" customWidth="1"/>
    <col min="4102" max="4102" width="10.1640625" style="3" customWidth="1"/>
    <col min="4103" max="4352" width="8.83203125" style="3"/>
    <col min="4353" max="4353" width="56" style="3" customWidth="1"/>
    <col min="4354" max="4355" width="13.83203125" style="3" customWidth="1"/>
    <col min="4356" max="4357" width="13.5" style="3" customWidth="1"/>
    <col min="4358" max="4358" width="10.1640625" style="3" customWidth="1"/>
    <col min="4359" max="4608" width="8.83203125" style="3"/>
    <col min="4609" max="4609" width="56" style="3" customWidth="1"/>
    <col min="4610" max="4611" width="13.83203125" style="3" customWidth="1"/>
    <col min="4612" max="4613" width="13.5" style="3" customWidth="1"/>
    <col min="4614" max="4614" width="10.1640625" style="3" customWidth="1"/>
    <col min="4615" max="4864" width="8.83203125" style="3"/>
    <col min="4865" max="4865" width="56" style="3" customWidth="1"/>
    <col min="4866" max="4867" width="13.83203125" style="3" customWidth="1"/>
    <col min="4868" max="4869" width="13.5" style="3" customWidth="1"/>
    <col min="4870" max="4870" width="10.1640625" style="3" customWidth="1"/>
    <col min="4871" max="5120" width="8.83203125" style="3"/>
    <col min="5121" max="5121" width="56" style="3" customWidth="1"/>
    <col min="5122" max="5123" width="13.83203125" style="3" customWidth="1"/>
    <col min="5124" max="5125" width="13.5" style="3" customWidth="1"/>
    <col min="5126" max="5126" width="10.1640625" style="3" customWidth="1"/>
    <col min="5127" max="5376" width="8.83203125" style="3"/>
    <col min="5377" max="5377" width="56" style="3" customWidth="1"/>
    <col min="5378" max="5379" width="13.83203125" style="3" customWidth="1"/>
    <col min="5380" max="5381" width="13.5" style="3" customWidth="1"/>
    <col min="5382" max="5382" width="10.1640625" style="3" customWidth="1"/>
    <col min="5383" max="5632" width="8.83203125" style="3"/>
    <col min="5633" max="5633" width="56" style="3" customWidth="1"/>
    <col min="5634" max="5635" width="13.83203125" style="3" customWidth="1"/>
    <col min="5636" max="5637" width="13.5" style="3" customWidth="1"/>
    <col min="5638" max="5638" width="10.1640625" style="3" customWidth="1"/>
    <col min="5639" max="5888" width="8.83203125" style="3"/>
    <col min="5889" max="5889" width="56" style="3" customWidth="1"/>
    <col min="5890" max="5891" width="13.83203125" style="3" customWidth="1"/>
    <col min="5892" max="5893" width="13.5" style="3" customWidth="1"/>
    <col min="5894" max="5894" width="10.1640625" style="3" customWidth="1"/>
    <col min="5895" max="6144" width="8.83203125" style="3"/>
    <col min="6145" max="6145" width="56" style="3" customWidth="1"/>
    <col min="6146" max="6147" width="13.83203125" style="3" customWidth="1"/>
    <col min="6148" max="6149" width="13.5" style="3" customWidth="1"/>
    <col min="6150" max="6150" width="10.1640625" style="3" customWidth="1"/>
    <col min="6151" max="6400" width="8.83203125" style="3"/>
    <col min="6401" max="6401" width="56" style="3" customWidth="1"/>
    <col min="6402" max="6403" width="13.83203125" style="3" customWidth="1"/>
    <col min="6404" max="6405" width="13.5" style="3" customWidth="1"/>
    <col min="6406" max="6406" width="10.1640625" style="3" customWidth="1"/>
    <col min="6407" max="6656" width="8.83203125" style="3"/>
    <col min="6657" max="6657" width="56" style="3" customWidth="1"/>
    <col min="6658" max="6659" width="13.83203125" style="3" customWidth="1"/>
    <col min="6660" max="6661" width="13.5" style="3" customWidth="1"/>
    <col min="6662" max="6662" width="10.1640625" style="3" customWidth="1"/>
    <col min="6663" max="6912" width="8.83203125" style="3"/>
    <col min="6913" max="6913" width="56" style="3" customWidth="1"/>
    <col min="6914" max="6915" width="13.83203125" style="3" customWidth="1"/>
    <col min="6916" max="6917" width="13.5" style="3" customWidth="1"/>
    <col min="6918" max="6918" width="10.1640625" style="3" customWidth="1"/>
    <col min="6919" max="7168" width="8.83203125" style="3"/>
    <col min="7169" max="7169" width="56" style="3" customWidth="1"/>
    <col min="7170" max="7171" width="13.83203125" style="3" customWidth="1"/>
    <col min="7172" max="7173" width="13.5" style="3" customWidth="1"/>
    <col min="7174" max="7174" width="10.1640625" style="3" customWidth="1"/>
    <col min="7175" max="7424" width="8.83203125" style="3"/>
    <col min="7425" max="7425" width="56" style="3" customWidth="1"/>
    <col min="7426" max="7427" width="13.83203125" style="3" customWidth="1"/>
    <col min="7428" max="7429" width="13.5" style="3" customWidth="1"/>
    <col min="7430" max="7430" width="10.1640625" style="3" customWidth="1"/>
    <col min="7431" max="7680" width="8.83203125" style="3"/>
    <col min="7681" max="7681" width="56" style="3" customWidth="1"/>
    <col min="7682" max="7683" width="13.83203125" style="3" customWidth="1"/>
    <col min="7684" max="7685" width="13.5" style="3" customWidth="1"/>
    <col min="7686" max="7686" width="10.1640625" style="3" customWidth="1"/>
    <col min="7687" max="7936" width="8.83203125" style="3"/>
    <col min="7937" max="7937" width="56" style="3" customWidth="1"/>
    <col min="7938" max="7939" width="13.83203125" style="3" customWidth="1"/>
    <col min="7940" max="7941" width="13.5" style="3" customWidth="1"/>
    <col min="7942" max="7942" width="10.1640625" style="3" customWidth="1"/>
    <col min="7943" max="8192" width="8.83203125" style="3"/>
    <col min="8193" max="8193" width="56" style="3" customWidth="1"/>
    <col min="8194" max="8195" width="13.83203125" style="3" customWidth="1"/>
    <col min="8196" max="8197" width="13.5" style="3" customWidth="1"/>
    <col min="8198" max="8198" width="10.1640625" style="3" customWidth="1"/>
    <col min="8199" max="8448" width="8.83203125" style="3"/>
    <col min="8449" max="8449" width="56" style="3" customWidth="1"/>
    <col min="8450" max="8451" width="13.83203125" style="3" customWidth="1"/>
    <col min="8452" max="8453" width="13.5" style="3" customWidth="1"/>
    <col min="8454" max="8454" width="10.1640625" style="3" customWidth="1"/>
    <col min="8455" max="8704" width="8.83203125" style="3"/>
    <col min="8705" max="8705" width="56" style="3" customWidth="1"/>
    <col min="8706" max="8707" width="13.83203125" style="3" customWidth="1"/>
    <col min="8708" max="8709" width="13.5" style="3" customWidth="1"/>
    <col min="8710" max="8710" width="10.1640625" style="3" customWidth="1"/>
    <col min="8711" max="8960" width="8.83203125" style="3"/>
    <col min="8961" max="8961" width="56" style="3" customWidth="1"/>
    <col min="8962" max="8963" width="13.83203125" style="3" customWidth="1"/>
    <col min="8964" max="8965" width="13.5" style="3" customWidth="1"/>
    <col min="8966" max="8966" width="10.1640625" style="3" customWidth="1"/>
    <col min="8967" max="9216" width="8.83203125" style="3"/>
    <col min="9217" max="9217" width="56" style="3" customWidth="1"/>
    <col min="9218" max="9219" width="13.83203125" style="3" customWidth="1"/>
    <col min="9220" max="9221" width="13.5" style="3" customWidth="1"/>
    <col min="9222" max="9222" width="10.1640625" style="3" customWidth="1"/>
    <col min="9223" max="9472" width="8.83203125" style="3"/>
    <col min="9473" max="9473" width="56" style="3" customWidth="1"/>
    <col min="9474" max="9475" width="13.83203125" style="3" customWidth="1"/>
    <col min="9476" max="9477" width="13.5" style="3" customWidth="1"/>
    <col min="9478" max="9478" width="10.1640625" style="3" customWidth="1"/>
    <col min="9479" max="9728" width="8.83203125" style="3"/>
    <col min="9729" max="9729" width="56" style="3" customWidth="1"/>
    <col min="9730" max="9731" width="13.83203125" style="3" customWidth="1"/>
    <col min="9732" max="9733" width="13.5" style="3" customWidth="1"/>
    <col min="9734" max="9734" width="10.1640625" style="3" customWidth="1"/>
    <col min="9735" max="9984" width="8.83203125" style="3"/>
    <col min="9985" max="9985" width="56" style="3" customWidth="1"/>
    <col min="9986" max="9987" width="13.83203125" style="3" customWidth="1"/>
    <col min="9988" max="9989" width="13.5" style="3" customWidth="1"/>
    <col min="9990" max="9990" width="10.1640625" style="3" customWidth="1"/>
    <col min="9991" max="10240" width="8.83203125" style="3"/>
    <col min="10241" max="10241" width="56" style="3" customWidth="1"/>
    <col min="10242" max="10243" width="13.83203125" style="3" customWidth="1"/>
    <col min="10244" max="10245" width="13.5" style="3" customWidth="1"/>
    <col min="10246" max="10246" width="10.1640625" style="3" customWidth="1"/>
    <col min="10247" max="10496" width="8.83203125" style="3"/>
    <col min="10497" max="10497" width="56" style="3" customWidth="1"/>
    <col min="10498" max="10499" width="13.83203125" style="3" customWidth="1"/>
    <col min="10500" max="10501" width="13.5" style="3" customWidth="1"/>
    <col min="10502" max="10502" width="10.1640625" style="3" customWidth="1"/>
    <col min="10503" max="10752" width="8.83203125" style="3"/>
    <col min="10753" max="10753" width="56" style="3" customWidth="1"/>
    <col min="10754" max="10755" width="13.83203125" style="3" customWidth="1"/>
    <col min="10756" max="10757" width="13.5" style="3" customWidth="1"/>
    <col min="10758" max="10758" width="10.1640625" style="3" customWidth="1"/>
    <col min="10759" max="11008" width="8.83203125" style="3"/>
    <col min="11009" max="11009" width="56" style="3" customWidth="1"/>
    <col min="11010" max="11011" width="13.83203125" style="3" customWidth="1"/>
    <col min="11012" max="11013" width="13.5" style="3" customWidth="1"/>
    <col min="11014" max="11014" width="10.1640625" style="3" customWidth="1"/>
    <col min="11015" max="11264" width="8.83203125" style="3"/>
    <col min="11265" max="11265" width="56" style="3" customWidth="1"/>
    <col min="11266" max="11267" width="13.83203125" style="3" customWidth="1"/>
    <col min="11268" max="11269" width="13.5" style="3" customWidth="1"/>
    <col min="11270" max="11270" width="10.1640625" style="3" customWidth="1"/>
    <col min="11271" max="11520" width="8.83203125" style="3"/>
    <col min="11521" max="11521" width="56" style="3" customWidth="1"/>
    <col min="11522" max="11523" width="13.83203125" style="3" customWidth="1"/>
    <col min="11524" max="11525" width="13.5" style="3" customWidth="1"/>
    <col min="11526" max="11526" width="10.1640625" style="3" customWidth="1"/>
    <col min="11527" max="11776" width="8.83203125" style="3"/>
    <col min="11777" max="11777" width="56" style="3" customWidth="1"/>
    <col min="11778" max="11779" width="13.83203125" style="3" customWidth="1"/>
    <col min="11780" max="11781" width="13.5" style="3" customWidth="1"/>
    <col min="11782" max="11782" width="10.1640625" style="3" customWidth="1"/>
    <col min="11783" max="12032" width="8.83203125" style="3"/>
    <col min="12033" max="12033" width="56" style="3" customWidth="1"/>
    <col min="12034" max="12035" width="13.83203125" style="3" customWidth="1"/>
    <col min="12036" max="12037" width="13.5" style="3" customWidth="1"/>
    <col min="12038" max="12038" width="10.1640625" style="3" customWidth="1"/>
    <col min="12039" max="12288" width="8.83203125" style="3"/>
    <col min="12289" max="12289" width="56" style="3" customWidth="1"/>
    <col min="12290" max="12291" width="13.83203125" style="3" customWidth="1"/>
    <col min="12292" max="12293" width="13.5" style="3" customWidth="1"/>
    <col min="12294" max="12294" width="10.1640625" style="3" customWidth="1"/>
    <col min="12295" max="12544" width="8.83203125" style="3"/>
    <col min="12545" max="12545" width="56" style="3" customWidth="1"/>
    <col min="12546" max="12547" width="13.83203125" style="3" customWidth="1"/>
    <col min="12548" max="12549" width="13.5" style="3" customWidth="1"/>
    <col min="12550" max="12550" width="10.1640625" style="3" customWidth="1"/>
    <col min="12551" max="12800" width="8.83203125" style="3"/>
    <col min="12801" max="12801" width="56" style="3" customWidth="1"/>
    <col min="12802" max="12803" width="13.83203125" style="3" customWidth="1"/>
    <col min="12804" max="12805" width="13.5" style="3" customWidth="1"/>
    <col min="12806" max="12806" width="10.1640625" style="3" customWidth="1"/>
    <col min="12807" max="13056" width="8.83203125" style="3"/>
    <col min="13057" max="13057" width="56" style="3" customWidth="1"/>
    <col min="13058" max="13059" width="13.83203125" style="3" customWidth="1"/>
    <col min="13060" max="13061" width="13.5" style="3" customWidth="1"/>
    <col min="13062" max="13062" width="10.1640625" style="3" customWidth="1"/>
    <col min="13063" max="13312" width="8.83203125" style="3"/>
    <col min="13313" max="13313" width="56" style="3" customWidth="1"/>
    <col min="13314" max="13315" width="13.83203125" style="3" customWidth="1"/>
    <col min="13316" max="13317" width="13.5" style="3" customWidth="1"/>
    <col min="13318" max="13318" width="10.1640625" style="3" customWidth="1"/>
    <col min="13319" max="13568" width="8.83203125" style="3"/>
    <col min="13569" max="13569" width="56" style="3" customWidth="1"/>
    <col min="13570" max="13571" width="13.83203125" style="3" customWidth="1"/>
    <col min="13572" max="13573" width="13.5" style="3" customWidth="1"/>
    <col min="13574" max="13574" width="10.1640625" style="3" customWidth="1"/>
    <col min="13575" max="13824" width="8.83203125" style="3"/>
    <col min="13825" max="13825" width="56" style="3" customWidth="1"/>
    <col min="13826" max="13827" width="13.83203125" style="3" customWidth="1"/>
    <col min="13828" max="13829" width="13.5" style="3" customWidth="1"/>
    <col min="13830" max="13830" width="10.1640625" style="3" customWidth="1"/>
    <col min="13831" max="14080" width="8.83203125" style="3"/>
    <col min="14081" max="14081" width="56" style="3" customWidth="1"/>
    <col min="14082" max="14083" width="13.83203125" style="3" customWidth="1"/>
    <col min="14084" max="14085" width="13.5" style="3" customWidth="1"/>
    <col min="14086" max="14086" width="10.1640625" style="3" customWidth="1"/>
    <col min="14087" max="14336" width="8.83203125" style="3"/>
    <col min="14337" max="14337" width="56" style="3" customWidth="1"/>
    <col min="14338" max="14339" width="13.83203125" style="3" customWidth="1"/>
    <col min="14340" max="14341" width="13.5" style="3" customWidth="1"/>
    <col min="14342" max="14342" width="10.1640625" style="3" customWidth="1"/>
    <col min="14343" max="14592" width="8.83203125" style="3"/>
    <col min="14593" max="14593" width="56" style="3" customWidth="1"/>
    <col min="14594" max="14595" width="13.83203125" style="3" customWidth="1"/>
    <col min="14596" max="14597" width="13.5" style="3" customWidth="1"/>
    <col min="14598" max="14598" width="10.1640625" style="3" customWidth="1"/>
    <col min="14599" max="14848" width="8.83203125" style="3"/>
    <col min="14849" max="14849" width="56" style="3" customWidth="1"/>
    <col min="14850" max="14851" width="13.83203125" style="3" customWidth="1"/>
    <col min="14852" max="14853" width="13.5" style="3" customWidth="1"/>
    <col min="14854" max="14854" width="10.1640625" style="3" customWidth="1"/>
    <col min="14855" max="15104" width="8.83203125" style="3"/>
    <col min="15105" max="15105" width="56" style="3" customWidth="1"/>
    <col min="15106" max="15107" width="13.83203125" style="3" customWidth="1"/>
    <col min="15108" max="15109" width="13.5" style="3" customWidth="1"/>
    <col min="15110" max="15110" width="10.1640625" style="3" customWidth="1"/>
    <col min="15111" max="15360" width="8.83203125" style="3"/>
    <col min="15361" max="15361" width="56" style="3" customWidth="1"/>
    <col min="15362" max="15363" width="13.83203125" style="3" customWidth="1"/>
    <col min="15364" max="15365" width="13.5" style="3" customWidth="1"/>
    <col min="15366" max="15366" width="10.1640625" style="3" customWidth="1"/>
    <col min="15367" max="15616" width="8.83203125" style="3"/>
    <col min="15617" max="15617" width="56" style="3" customWidth="1"/>
    <col min="15618" max="15619" width="13.83203125" style="3" customWidth="1"/>
    <col min="15620" max="15621" width="13.5" style="3" customWidth="1"/>
    <col min="15622" max="15622" width="10.1640625" style="3" customWidth="1"/>
    <col min="15623" max="15872" width="8.83203125" style="3"/>
    <col min="15873" max="15873" width="56" style="3" customWidth="1"/>
    <col min="15874" max="15875" width="13.83203125" style="3" customWidth="1"/>
    <col min="15876" max="15877" width="13.5" style="3" customWidth="1"/>
    <col min="15878" max="15878" width="10.1640625" style="3" customWidth="1"/>
    <col min="15879" max="16128" width="8.83203125" style="3"/>
    <col min="16129" max="16129" width="56" style="3" customWidth="1"/>
    <col min="16130" max="16131" width="13.83203125" style="3" customWidth="1"/>
    <col min="16132" max="16133" width="13.5" style="3" customWidth="1"/>
    <col min="16134" max="16134" width="10.1640625" style="3" customWidth="1"/>
    <col min="16135" max="16384" width="8.83203125" style="3"/>
  </cols>
  <sheetData>
    <row r="1" spans="1:3">
      <c r="A1" s="18"/>
      <c r="B1" s="36">
        <v>41305</v>
      </c>
      <c r="C1" s="36">
        <v>41274</v>
      </c>
    </row>
    <row r="2" spans="1:3">
      <c r="A2" s="38" t="s">
        <v>120</v>
      </c>
      <c r="B2" s="38"/>
      <c r="C2" s="28"/>
    </row>
    <row r="3" spans="1:3">
      <c r="A3" s="19" t="s">
        <v>121</v>
      </c>
      <c r="B3" s="18"/>
      <c r="C3" s="18"/>
    </row>
    <row r="4" spans="1:3">
      <c r="A4" s="20" t="s">
        <v>122</v>
      </c>
      <c r="B4" s="21">
        <v>240770.29</v>
      </c>
      <c r="C4" s="21">
        <v>209648.58</v>
      </c>
    </row>
    <row r="5" spans="1:3">
      <c r="A5" s="20" t="s">
        <v>123</v>
      </c>
      <c r="B5" s="22">
        <v>100537.34</v>
      </c>
      <c r="C5" s="22">
        <v>100537.34</v>
      </c>
    </row>
    <row r="6" spans="1:3">
      <c r="A6" s="20" t="s">
        <v>124</v>
      </c>
      <c r="B6" s="22">
        <v>23639.48</v>
      </c>
      <c r="C6" s="22">
        <v>35392.480000000003</v>
      </c>
    </row>
    <row r="7" spans="1:3">
      <c r="A7" s="20" t="s">
        <v>125</v>
      </c>
      <c r="B7" s="22">
        <v>44101.07</v>
      </c>
      <c r="C7" s="22">
        <v>49250.47</v>
      </c>
    </row>
    <row r="8" spans="1:3">
      <c r="A8" s="20" t="s">
        <v>126</v>
      </c>
      <c r="B8" s="22">
        <v>43265.34</v>
      </c>
      <c r="C8" s="22">
        <v>40682.839999999997</v>
      </c>
    </row>
    <row r="9" spans="1:3" hidden="1">
      <c r="A9" s="20" t="s">
        <v>127</v>
      </c>
      <c r="B9" s="22">
        <v>0</v>
      </c>
      <c r="C9" s="22">
        <v>0</v>
      </c>
    </row>
    <row r="10" spans="1:3">
      <c r="A10" s="20" t="s">
        <v>155</v>
      </c>
      <c r="B10" s="22">
        <v>18943.38</v>
      </c>
      <c r="C10" s="22">
        <v>18943.38</v>
      </c>
    </row>
    <row r="11" spans="1:3">
      <c r="A11" s="20" t="s">
        <v>128</v>
      </c>
      <c r="B11" s="22">
        <v>0</v>
      </c>
      <c r="C11" s="22">
        <v>0</v>
      </c>
    </row>
    <row r="12" spans="1:3">
      <c r="A12" s="20" t="s">
        <v>129</v>
      </c>
      <c r="B12" s="31">
        <v>5589.2</v>
      </c>
      <c r="C12" s="31">
        <v>2526.4</v>
      </c>
    </row>
    <row r="13" spans="1:3" ht="18">
      <c r="A13" s="30" t="s">
        <v>130</v>
      </c>
      <c r="B13" s="32">
        <v>37433.120000000003</v>
      </c>
      <c r="C13" s="32">
        <v>38512.46</v>
      </c>
    </row>
    <row r="14" spans="1:3">
      <c r="A14" s="24" t="s">
        <v>131</v>
      </c>
      <c r="B14" s="25">
        <f>ROUND(SUM(B4:B13),2)</f>
        <v>514279.22</v>
      </c>
      <c r="C14" s="25">
        <f>ROUND(SUM(C4:C13),2)</f>
        <v>495493.95</v>
      </c>
    </row>
    <row r="15" spans="1:3">
      <c r="A15" s="18"/>
      <c r="B15" s="18"/>
      <c r="C15" s="18"/>
    </row>
    <row r="16" spans="1:3">
      <c r="A16" s="19" t="s">
        <v>132</v>
      </c>
      <c r="B16" s="18"/>
      <c r="C16" s="18"/>
    </row>
    <row r="17" spans="1:3" ht="18">
      <c r="A17" s="20" t="s">
        <v>133</v>
      </c>
      <c r="B17" s="23">
        <v>40869</v>
      </c>
      <c r="C17" s="23">
        <v>40869</v>
      </c>
    </row>
    <row r="18" spans="1:3" ht="18">
      <c r="A18" s="20"/>
      <c r="B18" s="23">
        <v>-6130</v>
      </c>
      <c r="C18" s="23">
        <v>-6130</v>
      </c>
    </row>
    <row r="19" spans="1:3" ht="18">
      <c r="A19" s="24" t="s">
        <v>134</v>
      </c>
      <c r="B19" s="29">
        <f>B17+B18</f>
        <v>34739</v>
      </c>
      <c r="C19" s="29">
        <f>C17+C18</f>
        <v>34739</v>
      </c>
    </row>
    <row r="20" spans="1:3">
      <c r="A20" s="18"/>
      <c r="B20" s="18"/>
      <c r="C20" s="18"/>
    </row>
    <row r="21" spans="1:3" ht="18">
      <c r="A21" s="26" t="s">
        <v>135</v>
      </c>
      <c r="B21" s="27">
        <f>ROUND((B14+B19),2)</f>
        <v>549018.22</v>
      </c>
      <c r="C21" s="27">
        <f>ROUND((C14+C19),2)</f>
        <v>530232.94999999995</v>
      </c>
    </row>
    <row r="22" spans="1:3" ht="24.75" customHeight="1">
      <c r="A22" s="18"/>
      <c r="B22" s="18"/>
      <c r="C22" s="18"/>
    </row>
    <row r="23" spans="1:3">
      <c r="A23" s="18"/>
      <c r="B23" s="35">
        <v>41305</v>
      </c>
      <c r="C23" s="35">
        <v>41274</v>
      </c>
    </row>
    <row r="24" spans="1:3">
      <c r="A24" s="38" t="s">
        <v>136</v>
      </c>
      <c r="B24" s="38"/>
      <c r="C24" s="28"/>
    </row>
    <row r="25" spans="1:3">
      <c r="A25" s="19" t="s">
        <v>137</v>
      </c>
      <c r="B25" s="18"/>
      <c r="C25" s="18"/>
    </row>
    <row r="26" spans="1:3">
      <c r="A26" s="20" t="s">
        <v>138</v>
      </c>
      <c r="B26" s="21">
        <v>99977.49</v>
      </c>
      <c r="C26" s="21">
        <v>89923.51</v>
      </c>
    </row>
    <row r="27" spans="1:3" hidden="1">
      <c r="A27" s="20" t="s">
        <v>139</v>
      </c>
      <c r="B27" s="22">
        <v>0</v>
      </c>
      <c r="C27" s="22">
        <v>0</v>
      </c>
    </row>
    <row r="28" spans="1:3">
      <c r="A28" s="20" t="s">
        <v>156</v>
      </c>
      <c r="B28" s="22">
        <v>4500</v>
      </c>
      <c r="C28" s="22"/>
    </row>
    <row r="29" spans="1:3">
      <c r="A29" s="20" t="s">
        <v>140</v>
      </c>
      <c r="B29" s="22">
        <v>11630</v>
      </c>
      <c r="C29" s="22">
        <v>11630</v>
      </c>
    </row>
    <row r="30" spans="1:3" ht="18">
      <c r="A30" s="20" t="s">
        <v>141</v>
      </c>
      <c r="B30" s="23">
        <v>19649.240000000002</v>
      </c>
      <c r="C30" s="23">
        <v>17879.330000000002</v>
      </c>
    </row>
    <row r="31" spans="1:3">
      <c r="A31" s="24" t="s">
        <v>142</v>
      </c>
      <c r="B31" s="25">
        <f>SUM(B26:B30)</f>
        <v>135756.73000000001</v>
      </c>
      <c r="C31" s="25">
        <f>ROUND((SUM(C26:C30)),2)</f>
        <v>119432.84</v>
      </c>
    </row>
    <row r="32" spans="1:3">
      <c r="A32" s="18"/>
      <c r="B32" s="18"/>
      <c r="C32" s="18"/>
    </row>
    <row r="33" spans="1:3">
      <c r="A33" s="19" t="s">
        <v>143</v>
      </c>
      <c r="B33" s="18"/>
      <c r="C33" s="18"/>
    </row>
    <row r="34" spans="1:3">
      <c r="A34" s="20" t="s">
        <v>144</v>
      </c>
      <c r="B34" s="22">
        <v>0</v>
      </c>
      <c r="C34" s="22">
        <v>0</v>
      </c>
    </row>
    <row r="35" spans="1:3">
      <c r="A35" s="20" t="s">
        <v>145</v>
      </c>
      <c r="B35" s="22">
        <v>149811.98000000001</v>
      </c>
      <c r="C35" s="22">
        <v>149811.98000000001</v>
      </c>
    </row>
    <row r="36" spans="1:3">
      <c r="A36" s="20" t="s">
        <v>146</v>
      </c>
      <c r="B36" s="22">
        <v>160000</v>
      </c>
      <c r="C36" s="22">
        <v>160000</v>
      </c>
    </row>
    <row r="37" spans="1:3" hidden="1">
      <c r="A37" s="20" t="s">
        <v>147</v>
      </c>
      <c r="B37" s="22">
        <v>0</v>
      </c>
      <c r="C37" s="22">
        <v>0</v>
      </c>
    </row>
    <row r="38" spans="1:3">
      <c r="A38" s="20" t="s">
        <v>116</v>
      </c>
      <c r="B38" s="34">
        <v>103449.44</v>
      </c>
      <c r="C38" s="34">
        <v>100988.06</v>
      </c>
    </row>
    <row r="39" spans="1:3" ht="18">
      <c r="A39" s="24" t="s">
        <v>148</v>
      </c>
      <c r="B39" s="29">
        <f>SUM(B34:B38)</f>
        <v>413261.42</v>
      </c>
      <c r="C39" s="29">
        <f>ROUND(SUM(C34:C38),2)</f>
        <v>410800.04</v>
      </c>
    </row>
    <row r="40" spans="1:3">
      <c r="A40" s="24" t="s">
        <v>149</v>
      </c>
      <c r="B40" s="25">
        <f>B21-B31-B39</f>
        <v>7.0000000006984919E-2</v>
      </c>
      <c r="C40" s="25">
        <f>ROUND((C21-(C31+C39)),2)</f>
        <v>7.0000000000000007E-2</v>
      </c>
    </row>
    <row r="41" spans="1:3">
      <c r="A41" s="18"/>
      <c r="B41" s="18"/>
      <c r="C41" s="18"/>
    </row>
    <row r="42" spans="1:3" ht="18">
      <c r="A42" s="26" t="s">
        <v>150</v>
      </c>
      <c r="B42" s="27">
        <f>ROUND((B31+B39+B40),2)</f>
        <v>549018.22</v>
      </c>
      <c r="C42" s="27">
        <f>ROUND((C31+C39+C40),2)</f>
        <v>530232.94999999995</v>
      </c>
    </row>
  </sheetData>
  <mergeCells count="2">
    <mergeCell ref="A2:B2"/>
    <mergeCell ref="A24:B24"/>
  </mergeCells>
  <pageMargins left="0.7" right="0.7" top="0.75" bottom="0.75" header="0.3" footer="0.3"/>
  <pageSetup orientation="portrait" horizontalDpi="0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to Actual</vt:lpstr>
      <vt:lpstr>Balance Sheet</vt:lpstr>
    </vt:vector>
  </TitlesOfParts>
  <Company>Morris Jeff Community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Sherah LeBoeuf</dc:creator>
  <cp:lastModifiedBy>Rebecca</cp:lastModifiedBy>
  <cp:lastPrinted>2013-01-17T18:43:43Z</cp:lastPrinted>
  <dcterms:created xsi:type="dcterms:W3CDTF">2012-09-19T03:04:01Z</dcterms:created>
  <dcterms:modified xsi:type="dcterms:W3CDTF">2013-02-20T15:42:01Z</dcterms:modified>
</cp:coreProperties>
</file>